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uments\Laboratoriniai reagentai 2019  425855\Pasiūlymai\Mediq\42-139\"/>
    </mc:Choice>
  </mc:AlternateContent>
  <bookViews>
    <workbookView xWindow="0" yWindow="120" windowWidth="19425" windowHeight="10905" tabRatio="888"/>
  </bookViews>
  <sheets>
    <sheet name="1-140" sheetId="31" r:id="rId1"/>
    <sheet name="49" sheetId="16" state="hidden" r:id="rId2"/>
    <sheet name="Krešėjimo" sheetId="17" state="hidden" r:id="rId3"/>
    <sheet name="Lapas2" sheetId="25" state="hidden" r:id="rId4"/>
  </sheets>
  <calcPr calcId="152511"/>
</workbook>
</file>

<file path=xl/calcChain.xml><?xml version="1.0" encoding="utf-8"?>
<calcChain xmlns="http://schemas.openxmlformats.org/spreadsheetml/2006/main">
  <c r="Q24" i="31" l="1"/>
  <c r="R24" i="31" s="1"/>
  <c r="P24" i="31"/>
  <c r="Q23" i="31"/>
  <c r="R23" i="31" s="1"/>
  <c r="P23" i="31"/>
  <c r="Q22" i="31"/>
  <c r="R22" i="31" s="1"/>
  <c r="P22" i="31"/>
  <c r="Q20" i="31"/>
  <c r="R20" i="31" s="1"/>
  <c r="P20" i="31"/>
  <c r="Q21" i="31"/>
  <c r="R21" i="31" s="1"/>
  <c r="P21" i="31"/>
  <c r="Q19" i="31"/>
  <c r="R19" i="31" s="1"/>
  <c r="P19" i="31"/>
  <c r="P28" i="31" l="1"/>
  <c r="P29" i="31"/>
  <c r="P30" i="31"/>
  <c r="P27" i="31"/>
  <c r="J28" i="31" l="1"/>
  <c r="Q28" i="31" s="1"/>
  <c r="R28" i="31" s="1"/>
  <c r="J29" i="31"/>
  <c r="Q29" i="31" s="1"/>
  <c r="R29" i="31" s="1"/>
  <c r="J30" i="31"/>
  <c r="Q30" i="31" s="1"/>
  <c r="R30" i="31" s="1"/>
  <c r="J27" i="31"/>
  <c r="Q27" i="31" s="1"/>
  <c r="R27" i="31" s="1"/>
  <c r="P25" i="31"/>
  <c r="J25" i="31"/>
  <c r="Q25" i="31" s="1"/>
  <c r="R25" i="31" s="1"/>
  <c r="Q18" i="31" l="1"/>
  <c r="R18" i="31" s="1"/>
  <c r="P18" i="31"/>
  <c r="Q17" i="31"/>
  <c r="R17" i="31" s="1"/>
  <c r="P17" i="31"/>
  <c r="Q16" i="31"/>
  <c r="R16" i="31" s="1"/>
  <c r="P16" i="31"/>
  <c r="Q15" i="31"/>
  <c r="R15" i="31" s="1"/>
  <c r="P15" i="31"/>
</calcChain>
</file>

<file path=xl/sharedStrings.xml><?xml version="1.0" encoding="utf-8"?>
<sst xmlns="http://schemas.openxmlformats.org/spreadsheetml/2006/main" count="352" uniqueCount="211">
  <si>
    <t>testai</t>
  </si>
  <si>
    <t>Indikatorinė juostelė ketonui nustatyti</t>
  </si>
  <si>
    <t>juosteles</t>
  </si>
  <si>
    <t>38437000-7</t>
  </si>
  <si>
    <t>Antgaliai dozatoriams</t>
  </si>
  <si>
    <t>Būtina pateikti pavyzdžius</t>
  </si>
  <si>
    <t>(2-20μl) bespalviai, polipropileniniai tinka Sartorius dozatoriui</t>
  </si>
  <si>
    <t>Būtini pavyzdžiai</t>
  </si>
  <si>
    <t>vnt</t>
  </si>
  <si>
    <t>Transportinė terpė Cary-Blair arba lygiavertė</t>
  </si>
  <si>
    <t>Su steriliu tamponėliu, skirta aerobams ir anaerobams</t>
  </si>
  <si>
    <t>Transportinė terpė su anglimi</t>
  </si>
  <si>
    <t>Tamponėlis-vatinukas</t>
  </si>
  <si>
    <t>Sterilus, medinis, supakuotas po vieną</t>
  </si>
  <si>
    <t>Mikromėgintuvėlis kapiliarinio kraujo ėmimui -hematologijai</t>
  </si>
  <si>
    <t>Priemonės kapiliarinio kraujo paėmimui</t>
  </si>
  <si>
    <t>Automatinis bespalvis lancetas. Korpusas leidžiandis pozicionuoti dūrio vietą, dvigubos spyruoklės mechanizmas , užtikrinantis staigų nevibruojantį dūrį ir infekuoto lanceto įtraukimą atgal.Atatėlė sterili, silikonuota.Koduojamas spalvomis(skirtingos adatėlės- skirtingos spalvos). Visi lancetai perkami vieno ženklo gamintojo. Būtini pavyzdžiai, CE dokumentas,sterilumo sertifikatas,naudojimo instrukcija, gamintojo patvirtinimą reikalavimams.</t>
  </si>
  <si>
    <t>Vienkartinis pradūriklis (skarifikatorius)</t>
  </si>
  <si>
    <t>Dūrio plotis (peiliukas) 1.5 mm, gylis 1.6 mm</t>
  </si>
  <si>
    <t>Pediatrinis ( iš kulniuko) ~ 0.250µl kraujo</t>
  </si>
  <si>
    <t>Dūrio plotis (peiliukas) 1.5 mm, gylis 1.2 mm</t>
  </si>
  <si>
    <t>Naudojamas esant didesniam kraujo poreikiui kai oda plona  ~0.250 µl kraujo</t>
  </si>
  <si>
    <t>Adatėlė 21G, gylis 1.8 mm</t>
  </si>
  <si>
    <t>Storai odai  ~0.250 µl kraujo</t>
  </si>
  <si>
    <t>Adatėlė 18 G, gylis 1.8 mm</t>
  </si>
  <si>
    <t>Matavimo metodas</t>
  </si>
  <si>
    <t>Reikalavimai analizatoriui:</t>
  </si>
  <si>
    <t>Būtina</t>
  </si>
  <si>
    <t>1 ml, su 200-250 mikrolitro padala,sterilus apvalus mėgintuvėlio dugnas su EDTA,  į komplektą įeina kamštelis mikromėgintuvėlio uždengimui su kapiliaru</t>
  </si>
  <si>
    <t xml:space="preserve"> 200 µl su dviem kamšteliais, paruošti naudoti </t>
  </si>
  <si>
    <t>VšĮ Klaipėdos vaikų ligoninė</t>
  </si>
  <si>
    <t>2 priedas</t>
  </si>
  <si>
    <t>3. Prekių galiojimo terminas turi būti ne trumpesnis kaip 6 mėnesiai nuo pristatymo dienos.</t>
  </si>
  <si>
    <t>Pirkimo dalies Nr.</t>
  </si>
  <si>
    <t>Eil. Nr.</t>
  </si>
  <si>
    <t>BVPŽ</t>
  </si>
  <si>
    <t>Paskirtis</t>
  </si>
  <si>
    <t>Reikalaujama prekės forma ir specialūs reikalavimai</t>
  </si>
  <si>
    <t>Pageidaujama pakuotė (mato vnt.)</t>
  </si>
  <si>
    <t>Orientacinis kiekis pakuotėmis (mato vienetais)</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</si>
  <si>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</si>
  <si>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</si>
  <si>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</si>
  <si>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</si>
  <si>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</si>
  <si>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</si>
  <si>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</si>
  <si>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</si>
  <si>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</si>
  <si>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</si>
  <si>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</si>
  <si>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</si>
  <si>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</si>
  <si>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vnt.</t>
  </si>
  <si>
    <t>19520000-7</t>
  </si>
  <si>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</si>
  <si>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7. Prekių pristatymo vieta : K.Donelaičio g. 5, Klaipėda ( trečias aukštas).</t>
  </si>
  <si>
    <t>8. Sutarties terminas - 12 mėnesių nuo sutarties pasirašymo.Sutartis gali būti pratęsta 1 kartą dviem mėnesiams.</t>
  </si>
  <si>
    <t>Pavadinimas</t>
  </si>
  <si>
    <t>1. Visos siūlomos prekės (reagentai bei priemonės) turi būti originalios, tinkamos darbui su nurodytomis priemonėmis.</t>
  </si>
  <si>
    <t>2. Pirkėjas neįsipareigoja nupirkti viso prekių kiekio. Pirkėjas pasilieka teisę pirkti didesnius arba mažesnius (iki 30 proc.) prekių kiekius, priklausomai nuo poreikio.</t>
  </si>
  <si>
    <t>6. Perkančioji organizacija, siekdama patikrinti konkretaus tiekėjo prekių atitikimą reikalavimams, prašo ir gali prašyti Tiekėjo per nustatytą terminą pateikti prekių pavyzdžius. Nepateikus prekių pavyzdžių, pasiūlymas bus atmetamas.</t>
  </si>
  <si>
    <t>Mikromėgintuvėliai  kapiliarinio kraujo surinkimui su krešėjimo aktyvatoriumi</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</si>
  <si>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</si>
  <si>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</si>
  <si>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</si>
  <si>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</si>
  <si>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</si>
  <si>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</si>
  <si>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</si>
  <si>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</si>
  <si>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</si>
  <si>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</si>
  <si>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</si>
  <si>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</si>
  <si>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</si>
  <si>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</si>
  <si>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</si>
  <si>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</si>
  <si>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</si>
  <si>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</si>
  <si>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</si>
  <si>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</si>
  <si>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</si>
  <si>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</si>
  <si>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</si>
  <si>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</si>
  <si>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</si>
  <si>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</si>
  <si>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</si>
  <si>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</si>
  <si>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</si>
  <si>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</si>
  <si>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</si>
  <si>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</si>
  <si>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</si>
  <si>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</si>
  <si>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</si>
  <si>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</si>
  <si>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</si>
  <si>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</si>
  <si>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</si>
  <si>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</si>
  <si>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</si>
  <si>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</si>
  <si>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</si>
  <si>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</si>
  <si>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</si>
  <si>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</si>
  <si>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</si>
  <si>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</si>
  <si>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</si>
  <si>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</si>
  <si>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</si>
  <si>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</si>
  <si>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</si>
  <si>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</si>
  <si>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</si>
  <si>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</si>
  <si>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</si>
  <si>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</si>
  <si>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</si>
  <si>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</si>
  <si>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</si>
  <si>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</si>
  <si>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</si>
  <si>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</si>
  <si>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</si>
  <si>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</si>
  <si>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</si>
  <si>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</si>
  <si>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</si>
  <si>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</si>
  <si>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</si>
  <si>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</si>
  <si>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</si>
  <si>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</si>
  <si>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</si>
  <si>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</si>
  <si>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</si>
  <si>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</si>
  <si>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</si>
  <si>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</si>
  <si>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</si>
  <si>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</si>
  <si>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</si>
  <si>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</si>
  <si>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</si>
  <si>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</si>
  <si>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</si>
  <si>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</si>
  <si>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</si>
  <si>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</si>
  <si>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</si>
  <si>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</si>
  <si>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</si>
  <si>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</si>
  <si>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</si>
  <si>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</si>
  <si>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</si>
  <si>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</si>
  <si>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</si>
  <si>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</si>
  <si>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</si>
  <si>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</si>
  <si>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</si>
  <si>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</si>
  <si>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</si>
  <si>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</si>
  <si>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</si>
  <si>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r>
      <t>Techninė specifikacija</t>
    </r>
    <r>
      <rPr>
        <sz val="10"/>
        <color indexed="8"/>
        <rFont val="Arial Narrow"/>
        <family val="2"/>
        <charset val="186"/>
      </rPr>
      <t>. Reagentai ir priemonės laboratoriniams tyrimams. 2019 m.</t>
    </r>
  </si>
  <si>
    <r>
      <t>4. Tiekiamų prekių kokybė turi atitikti Direktyvos 98/78EB "Dėl</t>
    </r>
    <r>
      <rPr>
        <i/>
        <sz val="10"/>
        <color indexed="8"/>
        <rFont val="Arial Narrow"/>
        <family val="2"/>
        <charset val="186"/>
      </rPr>
      <t xml:space="preserve"> in vitro </t>
    </r>
    <r>
      <rPr>
        <sz val="10"/>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t>
    </r>
  </si>
  <si>
    <t>100 vnt.</t>
  </si>
  <si>
    <t>Greitas imunochromatografinis testas  Roto viruso nustatymui</t>
  </si>
  <si>
    <t>Greitas imunochromatografinis testas Adeno viruso nustatymui</t>
  </si>
  <si>
    <t>Greitas imunochromatografinis testas Noro viruso nustatymui</t>
  </si>
  <si>
    <t>Greitas imunochromatografinis testas Roto-Adeno-Noro virusų nustatymui</t>
  </si>
  <si>
    <t>139.1</t>
  </si>
  <si>
    <r>
      <t xml:space="preserve">Naudojamas esant didesniam kraujo poreikiui ~0.500 </t>
    </r>
    <r>
      <rPr>
        <sz val="11"/>
        <color rgb="FF000000"/>
        <rFont val="Arial1"/>
      </rPr>
      <t>µ</t>
    </r>
    <r>
      <rPr>
        <sz val="11"/>
        <color rgb="FF000000"/>
        <rFont val="Arial1"/>
      </rPr>
      <t>l kraujo</t>
    </r>
  </si>
  <si>
    <t>139.2</t>
  </si>
  <si>
    <t>139.3</t>
  </si>
  <si>
    <t>139.4</t>
  </si>
  <si>
    <t>Tęsinys kituose lapuose!</t>
  </si>
  <si>
    <t>9. Jeigu techninėje specifikacijoje nurodytas konkretus prekės ženklas, gamintojas, metodas ar tipas, tiekėjas gali siūlyti lygiaverčius prekės ženklus, gamintojus, metodus ar tipus.</t>
  </si>
  <si>
    <t>N10</t>
  </si>
  <si>
    <t>N25</t>
  </si>
  <si>
    <t>Žr.faile Gamintoju dokumentai/42 dalis</t>
  </si>
  <si>
    <t>Žr.faile Gamintoju dokumentai/43 dalis</t>
  </si>
  <si>
    <t>Žr.faile Gamintoju dokumentai/44 dalis</t>
  </si>
  <si>
    <t>Žr.faile Gamintoju dokumentai/45 dalis</t>
  </si>
  <si>
    <t>AcroBioTech Ltd, JAV</t>
  </si>
  <si>
    <t>UAB Mediq Lietuva</t>
  </si>
  <si>
    <t>Mediq Lietuva</t>
  </si>
  <si>
    <t>1000 vnt.</t>
  </si>
  <si>
    <t>FLMedical, 28052</t>
  </si>
  <si>
    <t>Žr.faile Gamintoju dokumentai/126 dalis</t>
  </si>
  <si>
    <t>Deltalab, 300280</t>
  </si>
  <si>
    <t>Deltalab, 300285</t>
  </si>
  <si>
    <t>Kaltek, 0686</t>
  </si>
  <si>
    <t>Sarstedt, 20.1288</t>
  </si>
  <si>
    <t>Žr.faile Gamintoju dokumentai/139 dalis</t>
  </si>
  <si>
    <t>HTL-Strefa, 7620</t>
  </si>
  <si>
    <t>HTL-Strefa, 7609</t>
  </si>
  <si>
    <t>HTL-Strefa, 7594</t>
  </si>
  <si>
    <t>HTL-Strefa, 7601</t>
  </si>
  <si>
    <t>Sarstedt 20.1290</t>
  </si>
  <si>
    <t>Žr.faile Gamintoju dokumentai/112, 113, 114 dalis</t>
  </si>
  <si>
    <t>Žr.faile Gamintoju dokumentai/115, 130, 131 dalis</t>
  </si>
  <si>
    <t>Žr.faile Gamintoju dokumentai/124, 125 dalis</t>
  </si>
  <si>
    <t>Acon, U031-011-CBN03</t>
  </si>
  <si>
    <t>Žr.faile Gamintoju dokumentai/104 dalis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</si>
</sst>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quot; &quot;[$€-427];[Red]&quot;-&quot;#,##0.00&quot; &quot;[$€-427]"/>
  </numFmts>
  <fonts count="33">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sz val="8"/>
      <name val="Arial Narrow"/>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sz val="8"/>
      <color indexed="8"/>
      <name val="Arial Narrow"/>
      <family val="2"/>
    </font>
    <font>
      <b/>
      <sz val="10"/>
      <color indexed="8"/>
      <name val="Arial Narrow"/>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color rgb="FF000000"/>
      <name val="Arial1"/>
    </font>
    <font>
      <b/>
      <sz val="12"/>
      <color rgb="FFFF0000"/>
      <name val="Arial1"/>
      <charset val="186"/>
    </font>
    <font>
      <sz val="11"/>
      <color indexed="8"/>
      <name val="Calibri"/>
      <family val="2"/>
    </font>
    <font>
      <sz val="10"/>
      <color theme="1"/>
      <name val="Arial Narrow"/>
      <family val="2"/>
      <charset val="186"/>
    </font>
    <font>
      <sz val="11"/>
      <color rgb="FF000000"/>
      <name val="Arial1"/>
    </font>
    <font>
      <i/>
      <sz val="10"/>
      <color indexed="8"/>
      <name val="Arial Narrow"/>
      <family val="2"/>
      <charset val="186"/>
    </font>
    <font>
      <sz val="8"/>
      <color indexed="8"/>
      <name val="Arial Narrow"/>
      <family val="2"/>
    </font>
    <font>
      <sz val="11"/>
      <color rgb="FF000000"/>
      <name val="Arial Narrow"/>
      <family val="2"/>
      <charset val="186"/>
    </font>
    <font>
      <sz val="8"/>
      <color rgb="FF000000"/>
      <name val="Arial1"/>
    </font>
    <font>
      <sz val="11"/>
      <color rgb="FF000000"/>
      <name val="Calibri"/>
      <family val="2"/>
    </font>
  </fonts>
  <fills count="8">
    <fill>
      <patternFill patternType="none"/>
    </fill>
    <fill>
      <patternFill patternType="gray125"/>
    </fill>
    <fill>
      <patternFill patternType="solid">
        <fgColor indexed="9"/>
        <bgColor indexed="9"/>
      </patternFill>
    </fill>
    <fill>
      <patternFill patternType="solid">
        <fgColor indexed="9"/>
        <bgColor indexed="13"/>
      </patternFill>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rgb="FFFFFF00"/>
        <bgColor indexed="64"/>
      </patternFill>
    </fill>
  </fills>
  <borders count="11">
    <border>
      <left/>
      <right/>
      <top/>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auto="1"/>
      </top>
      <bottom style="thin">
        <color auto="1"/>
      </bottom>
      <diagonal/>
    </border>
  </borders>
  <cellStyleXfs count="17">
    <xf numFmtId="0" fontId="0" fillId="0" borderId="0"/>
    <xf numFmtId="0" fontId="7" fillId="0" borderId="0" applyNumberFormat="0" applyBorder="0" applyProtection="0">
      <alignment horizontal="center"/>
    </xf>
    <xf numFmtId="0" fontId="7" fillId="0" borderId="0" applyNumberFormat="0" applyBorder="0" applyProtection="0">
      <alignment horizontal="center" textRotation="90"/>
    </xf>
    <xf numFmtId="0" fontId="8" fillId="0" borderId="0" applyNumberFormat="0" applyBorder="0" applyProtection="0"/>
    <xf numFmtId="0" fontId="9" fillId="0" borderId="0" applyNumberFormat="0" applyBorder="0" applyProtection="0"/>
    <xf numFmtId="0" fontId="10" fillId="0" borderId="0" applyNumberFormat="0" applyBorder="0" applyProtection="0"/>
    <xf numFmtId="0" fontId="9" fillId="0" borderId="0" applyNumberFormat="0" applyBorder="0" applyProtection="0"/>
    <xf numFmtId="0" fontId="8" fillId="0" borderId="0" applyNumberFormat="0" applyBorder="0" applyProtection="0"/>
    <xf numFmtId="0" fontId="11" fillId="0" borderId="0" applyNumberFormat="0" applyBorder="0" applyProtection="0"/>
    <xf numFmtId="0" fontId="12" fillId="0" borderId="0" applyNumberFormat="0" applyBorder="0" applyProtection="0"/>
    <xf numFmtId="165" fontId="12" fillId="0" borderId="0" applyBorder="0" applyProtection="0"/>
    <xf numFmtId="0" fontId="8" fillId="0" borderId="0" applyNumberFormat="0" applyBorder="0" applyProtection="0"/>
    <xf numFmtId="0" fontId="25" fillId="0" borderId="0" applyNumberFormat="0" applyFill="0" applyBorder="0" applyProtection="0"/>
    <xf numFmtId="0" fontId="27" fillId="0" borderId="0"/>
    <xf numFmtId="0" fontId="25" fillId="0" borderId="0"/>
    <xf numFmtId="0" fontId="32" fillId="0" borderId="0" applyBorder="0" applyProtection="0"/>
    <xf numFmtId="0" fontId="27" fillId="0" borderId="0"/>
  </cellStyleXfs>
  <cellXfs count="143">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Fill="1" applyAlignment="1">
      <alignment horizontal="left"/>
    </xf>
    <xf numFmtId="0" fontId="3" fillId="2" borderId="3" xfId="7" applyFont="1" applyFill="1" applyBorder="1" applyAlignment="1">
      <alignment horizontal="center" vertical="top" wrapText="1"/>
    </xf>
    <xf numFmtId="0" fontId="3" fillId="0" borderId="3" xfId="7" applyFont="1" applyFill="1" applyBorder="1" applyAlignment="1">
      <alignment horizontal="center" vertical="top" wrapText="1"/>
    </xf>
    <xf numFmtId="0" fontId="3" fillId="2" borderId="3" xfId="7" applyFont="1" applyFill="1" applyBorder="1" applyAlignment="1">
      <alignment horizontal="left" vertical="top" wrapText="1"/>
    </xf>
    <xf numFmtId="0" fontId="3" fillId="4" borderId="3" xfId="7" applyFont="1" applyFill="1" applyBorder="1" applyAlignment="1">
      <alignment horizontal="center" vertical="top" wrapText="1"/>
    </xf>
    <xf numFmtId="0" fontId="3" fillId="0" borderId="3" xfId="8" applyFont="1" applyFill="1" applyBorder="1" applyAlignment="1">
      <alignment horizontal="center" vertical="top" wrapText="1"/>
    </xf>
    <xf numFmtId="0" fontId="3" fillId="0" borderId="3" xfId="7" applyFont="1" applyFill="1" applyBorder="1" applyAlignment="1">
      <alignment vertical="top" wrapText="1"/>
    </xf>
    <xf numFmtId="0" fontId="3" fillId="0" borderId="3" xfId="0" applyFont="1" applyBorder="1" applyAlignment="1">
      <alignment vertical="top" wrapText="1"/>
    </xf>
    <xf numFmtId="0" fontId="4" fillId="0" borderId="3" xfId="7" applyFont="1" applyFill="1" applyBorder="1" applyAlignment="1">
      <alignment horizontal="center" vertical="top" wrapText="1"/>
    </xf>
    <xf numFmtId="0" fontId="4" fillId="0" borderId="3" xfId="0" applyFont="1" applyFill="1" applyBorder="1" applyAlignment="1">
      <alignment vertical="top" wrapText="1"/>
    </xf>
    <xf numFmtId="0" fontId="4" fillId="0" borderId="3" xfId="4" applyFont="1" applyFill="1" applyBorder="1" applyAlignment="1">
      <alignment vertical="top" wrapText="1"/>
    </xf>
    <xf numFmtId="0" fontId="4" fillId="0" borderId="4" xfId="4" applyFont="1" applyFill="1" applyBorder="1" applyAlignment="1">
      <alignment vertical="top" wrapText="1"/>
    </xf>
    <xf numFmtId="0" fontId="3" fillId="0" borderId="3" xfId="4" applyFont="1" applyFill="1" applyBorder="1" applyAlignment="1">
      <alignment horizontal="center" vertical="top" wrapText="1"/>
    </xf>
    <xf numFmtId="0" fontId="10" fillId="0" borderId="0" xfId="0" applyFont="1"/>
    <xf numFmtId="0" fontId="4" fillId="0" borderId="3" xfId="0" applyFont="1" applyFill="1" applyBorder="1" applyAlignment="1">
      <alignment horizontal="left" vertical="top" wrapText="1"/>
    </xf>
    <xf numFmtId="0" fontId="0" fillId="0" borderId="0" xfId="0" applyAlignment="1">
      <alignment vertical="top" wrapText="1"/>
    </xf>
    <xf numFmtId="0" fontId="16" fillId="0" borderId="0" xfId="0" applyFont="1"/>
    <xf numFmtId="0" fontId="0" fillId="0" borderId="0" xfId="0" applyFill="1"/>
    <xf numFmtId="0" fontId="0" fillId="0" borderId="0" xfId="0" applyAlignment="1"/>
    <xf numFmtId="0" fontId="17"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16" fillId="0" borderId="0" xfId="0" applyFont="1" applyAlignment="1"/>
    <xf numFmtId="0" fontId="16" fillId="0" borderId="0" xfId="0" applyFont="1" applyAlignment="1">
      <alignment horizontal="center"/>
    </xf>
    <xf numFmtId="0" fontId="16" fillId="0" borderId="0" xfId="0" applyFont="1" applyAlignment="1">
      <alignment horizontal="center" vertical="top" wrapText="1"/>
    </xf>
    <xf numFmtId="0" fontId="16" fillId="0" borderId="0" xfId="0" applyFont="1" applyAlignment="1">
      <alignment horizontal="left" vertical="top" wrapText="1"/>
    </xf>
    <xf numFmtId="0" fontId="16" fillId="0" borderId="0" xfId="0" applyFont="1" applyFill="1" applyAlignment="1">
      <alignment horizontal="left"/>
    </xf>
    <xf numFmtId="0" fontId="16" fillId="0" borderId="0" xfId="0" applyFont="1" applyFill="1" applyAlignment="1">
      <alignment horizontal="center"/>
    </xf>
    <xf numFmtId="0" fontId="16" fillId="0" borderId="0" xfId="0" applyFont="1" applyAlignment="1">
      <alignment vertical="top" wrapText="1"/>
    </xf>
    <xf numFmtId="0" fontId="16" fillId="0" borderId="0" xfId="0" applyFont="1" applyFill="1" applyAlignment="1">
      <alignment vertical="top"/>
    </xf>
    <xf numFmtId="0" fontId="18" fillId="0" borderId="3" xfId="0" applyFont="1" applyBorder="1" applyAlignment="1">
      <alignment horizontal="center" vertical="top" wrapText="1"/>
    </xf>
    <xf numFmtId="0" fontId="3" fillId="4" borderId="3" xfId="7" applyFont="1" applyFill="1" applyBorder="1" applyAlignment="1">
      <alignment vertical="top" wrapText="1"/>
    </xf>
    <xf numFmtId="0" fontId="3" fillId="4" borderId="3" xfId="7" applyFont="1" applyFill="1" applyBorder="1" applyAlignment="1">
      <alignment horizontal="left" vertical="top" wrapText="1"/>
    </xf>
    <xf numFmtId="0" fontId="3" fillId="0" borderId="3" xfId="7" applyFont="1" applyFill="1" applyBorder="1" applyAlignment="1">
      <alignment horizontal="left" vertical="top" wrapText="1"/>
    </xf>
    <xf numFmtId="0" fontId="3" fillId="0" borderId="2" xfId="7" applyFont="1" applyFill="1" applyBorder="1" applyAlignment="1">
      <alignment horizontal="center" vertical="top" wrapText="1"/>
    </xf>
    <xf numFmtId="0" fontId="18" fillId="0" borderId="3" xfId="8" applyFont="1" applyFill="1" applyBorder="1" applyAlignment="1">
      <alignment horizontal="center" vertical="top" wrapText="1"/>
    </xf>
    <xf numFmtId="0" fontId="18" fillId="0" borderId="3" xfId="7" applyFont="1" applyFill="1" applyBorder="1" applyAlignment="1" applyProtection="1">
      <alignment horizontal="center" vertical="top" wrapText="1"/>
    </xf>
    <xf numFmtId="0" fontId="18" fillId="0" borderId="3" xfId="7" applyFont="1" applyFill="1" applyBorder="1" applyAlignment="1">
      <alignment horizontal="center" vertical="top" wrapText="1"/>
    </xf>
    <xf numFmtId="0" fontId="18" fillId="0" borderId="3" xfId="7" applyFont="1" applyFill="1" applyBorder="1" applyAlignment="1">
      <alignment vertical="top" wrapText="1"/>
    </xf>
    <xf numFmtId="0" fontId="18" fillId="0" borderId="3" xfId="0" applyFont="1" applyBorder="1" applyAlignment="1">
      <alignmen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3" xfId="7" applyFont="1" applyFill="1" applyBorder="1" applyAlignment="1">
      <alignment horizontal="center" vertical="top" wrapText="1"/>
    </xf>
    <xf numFmtId="0" fontId="6" fillId="0" borderId="3" xfId="7" applyFont="1" applyFill="1" applyBorder="1" applyAlignment="1">
      <alignment vertical="top" wrapText="1"/>
    </xf>
    <xf numFmtId="0" fontId="0" fillId="0" borderId="3" xfId="0"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horizontal="center" vertical="top" wrapText="1"/>
    </xf>
    <xf numFmtId="0" fontId="6" fillId="0" borderId="4" xfId="0" applyFont="1" applyFill="1" applyBorder="1" applyAlignment="1">
      <alignment vertical="top" wrapText="1"/>
    </xf>
    <xf numFmtId="0" fontId="6" fillId="0" borderId="6" xfId="0" applyFont="1" applyFill="1" applyBorder="1" applyAlignment="1">
      <alignment horizontal="center" vertical="top" wrapText="1"/>
    </xf>
    <xf numFmtId="0" fontId="6" fillId="0" borderId="6" xfId="0" applyFont="1" applyFill="1" applyBorder="1" applyAlignment="1">
      <alignment vertical="top" wrapText="1"/>
    </xf>
    <xf numFmtId="0" fontId="18" fillId="0" borderId="3" xfId="0" applyFont="1" applyFill="1" applyBorder="1" applyAlignment="1">
      <alignment horizontal="center" vertical="top" wrapText="1"/>
    </xf>
    <xf numFmtId="0" fontId="18" fillId="0" borderId="3" xfId="0" applyFont="1" applyFill="1" applyBorder="1" applyAlignment="1">
      <alignment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xf>
    <xf numFmtId="0" fontId="18" fillId="7" borderId="3" xfId="0" applyFont="1" applyFill="1" applyBorder="1" applyAlignment="1">
      <alignment vertical="top" wrapText="1"/>
    </xf>
    <xf numFmtId="0" fontId="19" fillId="0" borderId="3" xfId="0" applyFont="1" applyFill="1" applyBorder="1" applyAlignment="1">
      <alignment vertical="top" wrapText="1"/>
    </xf>
    <xf numFmtId="0" fontId="0" fillId="0" borderId="8" xfId="0" applyFill="1" applyBorder="1" applyAlignment="1">
      <alignment vertical="top" wrapText="1"/>
    </xf>
    <xf numFmtId="0" fontId="6" fillId="0" borderId="3" xfId="0" applyFont="1" applyFill="1" applyBorder="1" applyAlignment="1">
      <alignment vertical="top"/>
    </xf>
    <xf numFmtId="0" fontId="6" fillId="0" borderId="0" xfId="0" applyFont="1" applyFill="1" applyAlignment="1">
      <alignment horizontal="left" vertical="top" wrapText="1"/>
    </xf>
    <xf numFmtId="0" fontId="3" fillId="0" borderId="3" xfId="4" applyFont="1" applyFill="1" applyBorder="1" applyAlignment="1">
      <alignment vertical="top" wrapText="1"/>
    </xf>
    <xf numFmtId="0" fontId="3" fillId="0" borderId="3" xfId="4" applyFont="1" applyFill="1" applyBorder="1" applyAlignment="1">
      <alignment horizontal="left" vertical="top" wrapText="1"/>
    </xf>
    <xf numFmtId="0" fontId="0" fillId="0" borderId="3" xfId="0" applyFill="1" applyBorder="1" applyAlignment="1">
      <alignment horizontal="center"/>
    </xf>
    <xf numFmtId="0" fontId="0" fillId="0" borderId="3" xfId="0" applyFill="1" applyBorder="1"/>
    <xf numFmtId="0" fontId="0" fillId="0" borderId="4" xfId="0" applyFill="1" applyBorder="1"/>
    <xf numFmtId="0" fontId="6" fillId="0" borderId="3" xfId="0" applyFont="1" applyFill="1" applyBorder="1" applyAlignment="1">
      <alignment wrapText="1"/>
    </xf>
    <xf numFmtId="0" fontId="21" fillId="0" borderId="3" xfId="0" applyFont="1" applyFill="1" applyBorder="1" applyAlignment="1">
      <alignment vertical="top" wrapText="1"/>
    </xf>
    <xf numFmtId="0" fontId="0" fillId="0" borderId="6" xfId="0" applyFill="1" applyBorder="1"/>
    <xf numFmtId="0" fontId="0" fillId="0" borderId="8" xfId="0" applyFill="1" applyBorder="1"/>
    <xf numFmtId="0" fontId="23" fillId="0" borderId="0" xfId="0" applyFont="1"/>
    <xf numFmtId="0" fontId="24" fillId="0" borderId="0" xfId="0" applyFont="1"/>
    <xf numFmtId="0" fontId="0" fillId="5" borderId="0" xfId="0" applyFill="1"/>
    <xf numFmtId="0" fontId="0" fillId="5" borderId="0" xfId="0" applyFill="1" applyAlignment="1">
      <alignment horizontal="left" vertical="top" wrapText="1"/>
    </xf>
    <xf numFmtId="0" fontId="16" fillId="5" borderId="0" xfId="0" applyFont="1" applyFill="1" applyAlignment="1">
      <alignment horizontal="left" vertical="top" wrapText="1"/>
    </xf>
    <xf numFmtId="0" fontId="16" fillId="5" borderId="0" xfId="0" applyFont="1" applyFill="1"/>
    <xf numFmtId="0" fontId="4" fillId="0" borderId="9" xfId="0" applyFont="1" applyFill="1" applyBorder="1" applyAlignment="1">
      <alignment horizontal="center" vertical="top" wrapText="1"/>
    </xf>
    <xf numFmtId="0" fontId="4" fillId="0" borderId="9" xfId="7"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3" xfId="0" applyFont="1" applyBorder="1" applyAlignment="1">
      <alignment horizontal="center" vertical="top" wrapText="1"/>
    </xf>
    <xf numFmtId="0" fontId="10" fillId="0" borderId="0" xfId="0" applyFont="1" applyFill="1" applyBorder="1" applyAlignment="1">
      <alignment horizontal="left"/>
    </xf>
    <xf numFmtId="0" fontId="10" fillId="0" borderId="0" xfId="0" applyFont="1" applyFill="1" applyBorder="1" applyAlignment="1"/>
    <xf numFmtId="0" fontId="10" fillId="0" borderId="0" xfId="0" applyFont="1" applyFill="1" applyBorder="1" applyAlignment="1">
      <alignment horizontal="center"/>
    </xf>
    <xf numFmtId="0" fontId="10" fillId="0" borderId="0" xfId="0" applyFont="1" applyFill="1" applyBorder="1"/>
    <xf numFmtId="0" fontId="15" fillId="0" borderId="0" xfId="0" applyFont="1" applyFill="1" applyBorder="1" applyAlignment="1"/>
    <xf numFmtId="0" fontId="10" fillId="0" borderId="0" xfId="0" applyFont="1" applyFill="1" applyBorder="1" applyAlignment="1">
      <alignment horizontal="left" vertical="top" wrapText="1"/>
    </xf>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Fill="1" applyBorder="1"/>
    <xf numFmtId="0" fontId="1" fillId="0" borderId="0" xfId="0" applyFont="1" applyFill="1"/>
    <xf numFmtId="0" fontId="3" fillId="2" borderId="3" xfId="7" applyFont="1" applyFill="1" applyBorder="1" applyAlignment="1">
      <alignment vertical="top" wrapText="1"/>
    </xf>
    <xf numFmtId="0" fontId="3" fillId="2" borderId="3" xfId="8" applyFont="1" applyFill="1" applyBorder="1" applyAlignment="1">
      <alignment horizontal="center" vertical="top" wrapText="1"/>
    </xf>
    <xf numFmtId="0" fontId="30" fillId="0" borderId="0" xfId="0" applyFont="1" applyFill="1"/>
    <xf numFmtId="0" fontId="30" fillId="0" borderId="0" xfId="0" applyFont="1" applyFill="1" applyAlignment="1">
      <alignment horizontal="center"/>
    </xf>
    <xf numFmtId="0" fontId="4" fillId="0" borderId="9" xfId="0" applyFont="1" applyFill="1" applyBorder="1" applyAlignment="1">
      <alignment vertical="top" wrapText="1"/>
    </xf>
    <xf numFmtId="0" fontId="4" fillId="6" borderId="9" xfId="0" applyFont="1" applyFill="1" applyBorder="1" applyAlignment="1">
      <alignment horizontal="center" vertical="top" wrapText="1"/>
    </xf>
    <xf numFmtId="0" fontId="29" fillId="0" borderId="9" xfId="6" applyFont="1" applyFill="1" applyBorder="1" applyAlignment="1">
      <alignment horizontal="center" vertical="top" wrapText="1"/>
    </xf>
    <xf numFmtId="0" fontId="29" fillId="2" borderId="9" xfId="7" applyFont="1" applyFill="1" applyBorder="1" applyAlignment="1">
      <alignment horizontal="center" vertical="top" wrapText="1"/>
    </xf>
    <xf numFmtId="0" fontId="29" fillId="2" borderId="9" xfId="7" applyFont="1" applyFill="1" applyBorder="1" applyAlignment="1">
      <alignment vertical="top" wrapText="1"/>
    </xf>
    <xf numFmtId="2" fontId="29" fillId="2" borderId="9" xfId="13" applyNumberFormat="1" applyFont="1" applyFill="1" applyBorder="1" applyAlignment="1">
      <alignment horizontal="center" vertical="top" wrapText="1"/>
    </xf>
    <xf numFmtId="0" fontId="29" fillId="2" borderId="9" xfId="13" applyFont="1" applyFill="1" applyBorder="1" applyAlignment="1">
      <alignment vertical="top" wrapText="1"/>
    </xf>
    <xf numFmtId="0" fontId="29" fillId="3" borderId="7" xfId="13" applyFont="1" applyFill="1" applyBorder="1" applyAlignment="1">
      <alignment horizontal="center" vertical="top" wrapText="1"/>
    </xf>
    <xf numFmtId="0" fontId="29" fillId="2" borderId="9" xfId="13" applyFont="1" applyFill="1" applyBorder="1" applyAlignment="1">
      <alignment horizontal="center" vertical="top" wrapText="1"/>
    </xf>
    <xf numFmtId="164" fontId="29" fillId="2" borderId="9" xfId="13" applyNumberFormat="1" applyFont="1" applyFill="1" applyBorder="1" applyAlignment="1">
      <alignment horizontal="center" vertical="top" wrapText="1"/>
    </xf>
    <xf numFmtId="0" fontId="2" fillId="0" borderId="0" xfId="0" applyFont="1" applyFill="1" applyBorder="1" applyAlignment="1">
      <alignment vertical="top"/>
    </xf>
    <xf numFmtId="0" fontId="14" fillId="2" borderId="9" xfId="13" applyFont="1" applyFill="1" applyBorder="1" applyAlignment="1">
      <alignment horizontal="center" vertical="top" wrapText="1"/>
    </xf>
    <xf numFmtId="0" fontId="29" fillId="0" borderId="9" xfId="13" applyFont="1" applyFill="1" applyBorder="1" applyAlignment="1">
      <alignment horizontal="center" vertical="top" wrapText="1"/>
    </xf>
    <xf numFmtId="0" fontId="29" fillId="0" borderId="9" xfId="13" applyFont="1" applyFill="1" applyBorder="1" applyAlignment="1">
      <alignment vertical="top" wrapText="1"/>
    </xf>
    <xf numFmtId="0" fontId="29" fillId="0" borderId="7" xfId="13" applyFont="1" applyFill="1" applyBorder="1" applyAlignment="1">
      <alignment horizontal="center" vertical="top" wrapText="1"/>
    </xf>
    <xf numFmtId="2" fontId="29" fillId="0" borderId="9" xfId="13" applyNumberFormat="1" applyFont="1" applyFill="1" applyBorder="1" applyAlignment="1">
      <alignment horizontal="center" vertical="top" wrapText="1"/>
    </xf>
    <xf numFmtId="0" fontId="14" fillId="0" borderId="9" xfId="13" applyFont="1" applyFill="1" applyBorder="1" applyAlignment="1">
      <alignment horizontal="center" vertical="top" wrapText="1"/>
    </xf>
    <xf numFmtId="0" fontId="31" fillId="2" borderId="10" xfId="13" applyFont="1" applyFill="1" applyBorder="1" applyAlignment="1">
      <alignment vertical="top" wrapText="1"/>
    </xf>
    <xf numFmtId="0" fontId="29" fillId="5" borderId="9" xfId="6" applyFont="1" applyFill="1" applyBorder="1" applyAlignment="1">
      <alignment horizontal="center" vertical="top" wrapText="1"/>
    </xf>
    <xf numFmtId="2" fontId="29" fillId="6" borderId="9" xfId="13" applyNumberFormat="1" applyFont="1" applyFill="1" applyBorder="1" applyAlignment="1">
      <alignment horizontal="center" vertical="top" wrapText="1"/>
    </xf>
    <xf numFmtId="0" fontId="29" fillId="6" borderId="9" xfId="13" applyFont="1" applyFill="1" applyBorder="1" applyAlignment="1">
      <alignment horizontal="center" vertical="top" wrapText="1"/>
    </xf>
    <xf numFmtId="0" fontId="29" fillId="6" borderId="9" xfId="13" applyFont="1" applyFill="1" applyBorder="1" applyAlignment="1">
      <alignment vertical="top" wrapText="1"/>
    </xf>
    <xf numFmtId="0" fontId="5" fillId="0" borderId="0" xfId="0" applyFont="1" applyAlignment="1">
      <alignment vertical="top" wrapText="1"/>
    </xf>
    <xf numFmtId="0" fontId="31" fillId="0" borderId="0" xfId="0" applyFont="1" applyAlignment="1">
      <alignment vertical="top" wrapText="1"/>
    </xf>
    <xf numFmtId="0" fontId="31" fillId="0" borderId="0" xfId="0" applyFont="1"/>
    <xf numFmtId="0" fontId="6" fillId="0" borderId="9" xfId="0" applyFont="1" applyFill="1" applyBorder="1" applyAlignment="1">
      <alignment horizontal="center" vertical="top" wrapText="1"/>
    </xf>
    <xf numFmtId="0" fontId="4" fillId="0" borderId="7" xfId="0" applyFont="1" applyFill="1" applyBorder="1" applyAlignment="1">
      <alignment horizontal="center" vertical="top" wrapText="1"/>
    </xf>
    <xf numFmtId="2" fontId="4" fillId="0" borderId="9" xfId="0" applyNumberFormat="1" applyFont="1" applyFill="1" applyBorder="1" applyAlignment="1">
      <alignment horizontal="center" vertical="top" wrapText="1"/>
    </xf>
    <xf numFmtId="9" fontId="4" fillId="0" borderId="9" xfId="0" applyNumberFormat="1" applyFont="1" applyFill="1" applyBorder="1" applyAlignment="1">
      <alignment horizontal="center" vertical="top" wrapText="1"/>
    </xf>
    <xf numFmtId="2" fontId="4" fillId="0" borderId="9" xfId="0" applyNumberFormat="1" applyFont="1" applyFill="1" applyBorder="1" applyAlignment="1">
      <alignment vertical="top" wrapText="1"/>
    </xf>
    <xf numFmtId="0" fontId="31" fillId="0" borderId="5" xfId="0" applyFont="1" applyFill="1" applyBorder="1" applyAlignment="1">
      <alignment vertical="top" wrapText="1"/>
    </xf>
    <xf numFmtId="2" fontId="4" fillId="0" borderId="9" xfId="7" applyNumberFormat="1" applyFont="1" applyFill="1" applyBorder="1" applyAlignment="1">
      <alignment horizontal="center" vertical="top" wrapText="1"/>
    </xf>
    <xf numFmtId="0" fontId="29" fillId="0" borderId="9" xfId="7" applyFont="1" applyFill="1" applyBorder="1" applyAlignment="1">
      <alignment horizontal="center" vertical="top" wrapText="1"/>
    </xf>
    <xf numFmtId="2" fontId="29" fillId="0" borderId="9" xfId="7" applyNumberFormat="1" applyFont="1" applyFill="1" applyBorder="1" applyAlignment="1">
      <alignment horizontal="center" vertical="top" wrapText="1"/>
    </xf>
    <xf numFmtId="0" fontId="14" fillId="0" borderId="9" xfId="7" applyFont="1" applyFill="1" applyBorder="1" applyAlignment="1">
      <alignment horizontal="center" vertical="top" wrapText="1"/>
    </xf>
    <xf numFmtId="4" fontId="29" fillId="0" borderId="9" xfId="0" applyNumberFormat="1" applyFont="1" applyFill="1" applyBorder="1" applyAlignment="1">
      <alignment horizontal="center" vertical="top" wrapText="1"/>
    </xf>
    <xf numFmtId="0" fontId="13" fillId="0" borderId="10" xfId="0" applyFont="1" applyFill="1" applyBorder="1" applyAlignment="1">
      <alignment vertical="top" wrapText="1"/>
    </xf>
    <xf numFmtId="0" fontId="30" fillId="0" borderId="0" xfId="0" applyFont="1" applyFill="1" applyAlignment="1">
      <alignment horizontal="center" vertical="top" wrapText="1"/>
    </xf>
    <xf numFmtId="0" fontId="23" fillId="0" borderId="0" xfId="0" applyFont="1" applyAlignment="1">
      <alignment horizontal="center"/>
    </xf>
    <xf numFmtId="0" fontId="4" fillId="0" borderId="9" xfId="13" applyNumberFormat="1" applyFont="1" applyFill="1" applyBorder="1" applyAlignment="1">
      <alignment horizontal="center" vertical="top" wrapText="1"/>
    </xf>
    <xf numFmtId="2" fontId="4" fillId="0" borderId="1" xfId="0" applyNumberFormat="1" applyFont="1" applyFill="1" applyBorder="1" applyAlignment="1">
      <alignment horizontal="center" vertical="top" wrapText="1"/>
    </xf>
    <xf numFmtId="2" fontId="3" fillId="0" borderId="9" xfId="7" applyNumberFormat="1" applyFont="1" applyFill="1" applyBorder="1" applyAlignment="1">
      <alignment horizontal="center" vertical="top" wrapText="1"/>
    </xf>
    <xf numFmtId="0" fontId="2" fillId="0" borderId="0" xfId="0" applyFont="1" applyAlignment="1">
      <alignment horizontal="left"/>
    </xf>
    <xf numFmtId="0" fontId="10"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0" fontId="26" fillId="0" borderId="0" xfId="0" applyFont="1" applyFill="1" applyBorder="1" applyAlignment="1">
      <alignment horizontal="left" vertical="top" wrapText="1"/>
    </xf>
    <xf numFmtId="0" fontId="2" fillId="0" borderId="0" xfId="0" applyFont="1" applyFill="1" applyAlignment="1">
      <alignment horizontal="left" vertical="top" wrapText="1"/>
    </xf>
    <xf numFmtId="0" fontId="15" fillId="0" borderId="0" xfId="0" applyFont="1" applyAlignment="1">
      <alignment horizontal="left" vertical="top" wrapText="1"/>
    </xf>
  </cellXfs>
  <cellStyles count="17">
    <cellStyle name="Heading" xfId="1"/>
    <cellStyle name="Heading1" xfId="2"/>
    <cellStyle name="Įprastas" xfId="0" builtinId="0" customBuiltin="1"/>
    <cellStyle name="Įprastas 2" xfId="3"/>
    <cellStyle name="Įprastas 3" xfId="4"/>
    <cellStyle name="Įprastas 4" xfId="5"/>
    <cellStyle name="Įprastas 5" xfId="6"/>
    <cellStyle name="Įprastas 6" xfId="12"/>
    <cellStyle name="Įprastas 7" xfId="13"/>
    <cellStyle name="Normal 2" xfId="16"/>
    <cellStyle name="Normal 5" xfId="14"/>
    <cellStyle name="Normal_Sheet1" xfId="7"/>
    <cellStyle name="Normal_Sheet1_1" xfId="8"/>
    <cellStyle name="Result" xfId="9"/>
    <cellStyle name="Result2" xfId="10"/>
    <cellStyle name="Style 1" xfId="11"/>
    <cellStyle name="TableStyleLight1" xfId="15"/>
  </cellStyles>
  <dxfs count="22">
    <dxf>
      <font>
        <strike val="0"/>
        <outline val="0"/>
        <shadow val="0"/>
        <u val="none"/>
        <vertAlign val="baseline"/>
        <sz val="8"/>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64"/>
        </right>
        <top style="thin">
          <color auto="1"/>
        </top>
        <bottom style="thin">
          <color auto="1"/>
        </bottom>
      </border>
    </dxf>
    <dxf>
      <font>
        <b val="0"/>
        <i val="0"/>
        <strike val="0"/>
        <condense val="0"/>
        <extend val="0"/>
        <outline val="0"/>
        <shadow val="0"/>
        <u val="none"/>
        <vertAlign val="baseline"/>
        <sz val="8"/>
        <color indexed="8"/>
        <name val="Arial Narrow"/>
        <scheme val="none"/>
      </font>
      <fill>
        <patternFill patternType="none">
          <fgColor indexed="9"/>
          <bgColor auto="1"/>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none">
          <fgColor indexed="9"/>
          <bgColor auto="1"/>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13"/>
          <bgColor indexed="9"/>
        </patternFill>
      </fill>
      <alignment horizontal="center" vertical="top" textRotation="0" wrapText="1" indent="0" justifyLastLine="0" shrinkToFit="0" readingOrder="0"/>
      <border diagonalUp="0" diagonalDown="0" outline="0">
        <left style="thin">
          <color indexed="8"/>
        </left>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general"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solid">
          <fgColor indexed="9"/>
          <bgColor indexed="9"/>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font>
        <b val="0"/>
        <i val="0"/>
        <strike val="0"/>
        <condense val="0"/>
        <extend val="0"/>
        <outline val="0"/>
        <shadow val="0"/>
        <u val="none"/>
        <vertAlign val="baseline"/>
        <sz val="8"/>
        <color indexed="8"/>
        <name val="Arial Narrow"/>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8"/>
        </left>
        <right style="thin">
          <color indexed="8"/>
        </right>
        <top style="thin">
          <color indexed="8"/>
        </top>
        <bottom style="thin">
          <color indexed="8"/>
        </bottom>
      </border>
    </dxf>
    <dxf>
      <alignment textRotation="0" wrapText="1" indent="0" justifyLastLine="0" shrinkToFit="0" readingOrder="0"/>
    </dxf>
    <dxf>
      <border>
        <bottom style="thin">
          <color indexed="64"/>
        </bottom>
        <vertical/>
        <horizontal/>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__Anonymous_Sheet_DB__033" displayName="__Anonymous_Sheet_DB__033" ref="A14:S30" insertRowShift="1" totalsRowShown="0" headerRowDxfId="21" dataDxfId="19" headerRowBorderDxfId="20">
  <tableColumns count="19">
    <tableColumn id="1" name="Pirkimo dalies Nr." dataDxfId="18" dataCellStyle="Įprastas 5"/>
    <tableColumn id="2" name="Eil. Nr." dataDxfId="17"/>
    <tableColumn id="3" name="BVPŽ" dataDxfId="16"/>
    <tableColumn id="4" name="Pavadinimas" dataDxfId="15"/>
    <tableColumn id="5" name="Paskirtis" dataDxfId="14"/>
    <tableColumn id="7" name="Reikalaujama prekės forma ir specialūs reikalavimai" dataDxfId="13"/>
    <tableColumn id="8" name="Pageidaujama pakuotė (mato vnt.)" dataDxfId="12"/>
    <tableColumn id="10" name="Orientacinis kiekis pakuotėmis (mato vienetais)" dataDxfId="11"/>
    <tableColumn id="11" name="Siūloma pakuotė" dataDxfId="10"/>
    <tableColumn id="12" name=" Siūlomų pakuočių skaičius pagal poreikį" dataDxfId="9"/>
    <tableColumn id="13" name="Prekės aprašymas pateiktas el. byloje (faile) Nr., psl. Nr." dataDxfId="8"/>
    <tableColumn id="14" name="Prekės CE sertifikatas pateiktas el. byloje (faile) Nr., psl. Nr." dataDxfId="7"/>
    <tableColumn id="15" name="Gamintojas" dataDxfId="6"/>
    <tableColumn id="16" name="Siūlomos pakuotės (mato vnt.) įkainis be PVM, Eur" dataDxfId="5"/>
    <tableColumn id="17" name="PVM tarifas" dataDxfId="4"/>
    <tableColumn id="18" name="Siūlomos pakuotės (mato vnt.) įkainis su PVM, Eur" dataDxfId="3"/>
    <tableColumn id="19" name="Suma be PVM, Eur" dataDxfId="2" dataCellStyle="Normal_Sheet1"/>
    <tableColumn id="20" name="Suma su PVM, Eur" dataDxfId="1" dataCellStyle="Normal_Sheet1"/>
    <tableColumn id="21" name="Pasiūlymą pateikusio tiekėjo pavadinimas" dataDxfId="0"/>
  </tableColumns>
  <tableStyleInfo showFirstColumn="0" showLastColumn="0" showRowStripes="1" showColumnStripes="0"/>
</table>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38"/>
  <sheetViews>
    <sheetView tabSelected="1" topLeftCell="A14" zoomScale="110" zoomScaleNormal="110" workbookViewId="0">
      <pane xSplit="7" ySplit="1" topLeftCell="H15" activePane="bottomRight" state="frozen"/>
      <selection activeCell="A14" sqref="A14"/>
      <selection pane="topRight" activeCell="H14" sqref="H14"/>
      <selection pane="bottomLeft" activeCell="A16" sqref="A16"/>
      <selection pane="bottomRight" activeCell="D43" sqref="D43"/>
    </sheetView>
  </sheetViews>
  <sheetFormatPr defaultRowHeight="14.25"/>
  <cols>
    <col min="1" max="1" width="5.375" customWidth="1"/>
    <col min="2" max="2" width="4.75" customWidth="1"/>
    <col min="3" max="3" width="8" customWidth="1"/>
    <col min="4" max="4" width="19.125" customWidth="1"/>
    <col min="5" max="5" width="15.375" customWidth="1"/>
    <col min="6" max="6" width="11.125" customWidth="1"/>
    <col min="7" max="7" width="13.5" style="1" customWidth="1"/>
    <col min="8" max="8" width="12" style="1" customWidth="1"/>
    <col min="9" max="9" width="12.125" style="1" customWidth="1"/>
    <col min="10" max="10" width="12.5" style="1" customWidth="1"/>
    <col min="11" max="11" width="12.125" customWidth="1"/>
    <col min="12" max="12" width="14.125" customWidth="1"/>
    <col min="13" max="13" width="7.375" customWidth="1"/>
    <col min="14" max="14" width="8" customWidth="1"/>
    <col min="15" max="15" width="5.5" customWidth="1"/>
    <col min="16" max="16" width="8" customWidth="1"/>
    <col min="17" max="17" width="8.875" customWidth="1"/>
    <col min="18" max="18" width="8.125" customWidth="1"/>
    <col min="19" max="19" width="8.5" style="119" customWidth="1"/>
  </cols>
  <sheetData>
    <row r="1" spans="1:19" ht="12.75" customHeight="1">
      <c r="A1" s="138" t="s">
        <v>30</v>
      </c>
      <c r="B1" s="138"/>
      <c r="C1" s="138"/>
      <c r="D1" s="138"/>
      <c r="E1" s="138"/>
      <c r="F1" s="81"/>
      <c r="G1" s="83"/>
      <c r="H1" s="83"/>
      <c r="I1" s="83"/>
      <c r="J1" s="83"/>
      <c r="K1" s="83"/>
      <c r="L1" s="83"/>
      <c r="M1" s="83"/>
      <c r="N1" s="83"/>
      <c r="O1" s="83"/>
      <c r="P1" s="84" t="s">
        <v>31</v>
      </c>
      <c r="Q1" s="84"/>
      <c r="R1" s="20"/>
      <c r="S1" s="118"/>
    </row>
    <row r="2" spans="1:19" ht="13.5" customHeight="1">
      <c r="A2" s="85" t="s">
        <v>170</v>
      </c>
      <c r="B2" s="83"/>
      <c r="C2" s="82"/>
      <c r="D2" s="82"/>
      <c r="E2" s="82"/>
      <c r="F2" s="86"/>
      <c r="G2" s="83"/>
      <c r="H2" s="83"/>
      <c r="I2" s="83"/>
      <c r="J2" s="83"/>
      <c r="K2" s="83"/>
      <c r="L2" s="83"/>
      <c r="M2" s="83"/>
      <c r="N2" s="83"/>
      <c r="O2" s="83"/>
      <c r="P2" s="83"/>
      <c r="Q2" s="84"/>
      <c r="R2" s="20"/>
      <c r="S2" s="118"/>
    </row>
    <row r="3" spans="1:19" ht="13.5" customHeight="1">
      <c r="A3" s="85"/>
      <c r="B3" s="83"/>
      <c r="C3" s="82"/>
      <c r="D3" s="82"/>
      <c r="E3" s="82"/>
      <c r="F3" s="86"/>
      <c r="G3" s="83"/>
      <c r="H3" s="83"/>
      <c r="I3" s="83"/>
      <c r="J3" s="83"/>
      <c r="K3" s="83"/>
      <c r="L3" s="83"/>
      <c r="M3" s="83"/>
      <c r="N3" s="83"/>
      <c r="O3" s="83"/>
      <c r="P3" s="83"/>
      <c r="Q3" s="84"/>
      <c r="R3" s="20"/>
      <c r="S3" s="118"/>
    </row>
    <row r="4" spans="1:19" ht="18" customHeight="1">
      <c r="A4" s="87" t="s">
        <v>59</v>
      </c>
      <c r="B4" s="83"/>
      <c r="C4" s="82"/>
      <c r="D4" s="82"/>
      <c r="E4" s="82"/>
      <c r="F4" s="86"/>
      <c r="G4" s="83"/>
      <c r="H4" s="83"/>
      <c r="I4" s="83"/>
      <c r="J4" s="83"/>
      <c r="K4" s="83"/>
      <c r="L4" s="83"/>
      <c r="M4" s="83"/>
      <c r="N4" s="83"/>
      <c r="O4" s="83"/>
      <c r="P4" s="83"/>
      <c r="Q4" s="84"/>
      <c r="R4" s="20"/>
      <c r="S4" s="118"/>
    </row>
    <row r="5" spans="1:19" ht="17.25" customHeight="1">
      <c r="A5" s="87" t="s">
        <v>60</v>
      </c>
      <c r="B5" s="88"/>
      <c r="C5" s="87"/>
      <c r="D5" s="87"/>
      <c r="E5" s="87"/>
      <c r="F5" s="79"/>
      <c r="G5" s="88"/>
      <c r="H5" s="88"/>
      <c r="I5" s="88"/>
      <c r="J5" s="88"/>
      <c r="K5" s="88"/>
      <c r="L5" s="88"/>
      <c r="M5" s="88"/>
      <c r="N5" s="88"/>
      <c r="O5" s="88"/>
      <c r="P5" s="88"/>
      <c r="Q5" s="89"/>
      <c r="R5" s="90"/>
      <c r="S5" s="117"/>
    </row>
    <row r="6" spans="1:19" ht="20.25" customHeight="1">
      <c r="A6" s="105" t="s">
        <v>32</v>
      </c>
      <c r="B6" s="88"/>
      <c r="C6" s="87"/>
      <c r="D6" s="87"/>
      <c r="E6" s="87"/>
      <c r="F6" s="79"/>
      <c r="G6" s="88"/>
      <c r="H6" s="88"/>
      <c r="I6" s="88"/>
      <c r="J6" s="88"/>
      <c r="K6" s="88"/>
      <c r="L6" s="88"/>
      <c r="M6" s="88"/>
      <c r="N6" s="88"/>
      <c r="O6" s="88"/>
      <c r="P6" s="88"/>
      <c r="Q6" s="89"/>
      <c r="R6" s="90"/>
      <c r="S6" s="117"/>
    </row>
    <row r="7" spans="1:19" ht="15.75" customHeight="1">
      <c r="A7" s="139" t="s">
        <v>171</v>
      </c>
      <c r="B7" s="139"/>
      <c r="C7" s="139"/>
      <c r="D7" s="139"/>
      <c r="E7" s="139"/>
      <c r="F7" s="139"/>
      <c r="G7" s="139"/>
      <c r="H7" s="139"/>
      <c r="I7" s="139"/>
      <c r="J7" s="139"/>
      <c r="K7" s="139"/>
      <c r="L7" s="139"/>
      <c r="M7" s="139"/>
      <c r="N7" s="139"/>
      <c r="O7" s="139"/>
      <c r="P7" s="139"/>
      <c r="Q7" s="139"/>
      <c r="R7" s="90"/>
      <c r="S7" s="117"/>
    </row>
    <row r="8" spans="1:19" ht="27" customHeight="1">
      <c r="A8" s="139" t="s">
        <v>55</v>
      </c>
      <c r="B8" s="139"/>
      <c r="C8" s="139"/>
      <c r="D8" s="139"/>
      <c r="E8" s="139"/>
      <c r="F8" s="139"/>
      <c r="G8" s="139"/>
      <c r="H8" s="139"/>
      <c r="I8" s="139"/>
      <c r="J8" s="139"/>
      <c r="K8" s="139"/>
      <c r="L8" s="139"/>
      <c r="M8" s="139"/>
      <c r="N8" s="139"/>
      <c r="O8" s="139"/>
      <c r="P8" s="139"/>
      <c r="Q8" s="139"/>
      <c r="R8" s="90"/>
      <c r="S8" s="117"/>
    </row>
    <row r="9" spans="1:19" ht="15.75" customHeight="1">
      <c r="A9" s="140" t="s">
        <v>61</v>
      </c>
      <c r="B9" s="140"/>
      <c r="C9" s="140"/>
      <c r="D9" s="140"/>
      <c r="E9" s="140"/>
      <c r="F9" s="140"/>
      <c r="G9" s="140"/>
      <c r="H9" s="140"/>
      <c r="I9" s="140"/>
      <c r="J9" s="140"/>
      <c r="K9" s="140"/>
      <c r="L9" s="140"/>
      <c r="M9" s="140"/>
      <c r="N9" s="140"/>
      <c r="O9" s="140"/>
      <c r="P9" s="88"/>
      <c r="Q9" s="89"/>
      <c r="R9" s="90"/>
      <c r="S9" s="117"/>
    </row>
    <row r="10" spans="1:19" ht="14.25" customHeight="1">
      <c r="A10" s="87" t="s">
        <v>56</v>
      </c>
      <c r="B10" s="88"/>
      <c r="C10" s="87"/>
      <c r="D10" s="87"/>
      <c r="E10" s="87"/>
      <c r="F10" s="79"/>
      <c r="G10" s="88"/>
      <c r="H10" s="88"/>
      <c r="I10" s="88"/>
      <c r="J10" s="88"/>
      <c r="K10" s="88"/>
      <c r="L10" s="88"/>
      <c r="M10" s="88"/>
      <c r="N10" s="88"/>
      <c r="O10" s="88"/>
      <c r="P10" s="88"/>
      <c r="Q10" s="89"/>
      <c r="R10" s="90"/>
      <c r="S10" s="117"/>
    </row>
    <row r="11" spans="1:19" ht="12.75" customHeight="1">
      <c r="A11" s="89" t="s">
        <v>57</v>
      </c>
      <c r="B11" s="84"/>
      <c r="C11" s="84"/>
      <c r="D11" s="84"/>
      <c r="E11" s="84"/>
      <c r="F11" s="84"/>
      <c r="G11" s="83"/>
      <c r="H11" s="83"/>
      <c r="I11" s="83"/>
      <c r="J11" s="83"/>
      <c r="K11" s="88"/>
      <c r="L11" s="88"/>
      <c r="M11" s="88"/>
      <c r="N11" s="88"/>
      <c r="O11" s="88"/>
      <c r="P11" s="88"/>
      <c r="Q11" s="89"/>
      <c r="R11" s="90"/>
      <c r="S11" s="117"/>
    </row>
    <row r="12" spans="1:19" ht="11.25" customHeight="1">
      <c r="A12" s="16" t="s">
        <v>183</v>
      </c>
      <c r="Q12" s="20"/>
      <c r="R12" s="20"/>
    </row>
    <row r="13" spans="1:19" ht="12" customHeight="1">
      <c r="Q13" s="20"/>
      <c r="R13" s="20"/>
    </row>
    <row r="14" spans="1:19" ht="76.5" customHeight="1">
      <c r="A14" s="80" t="s">
        <v>33</v>
      </c>
      <c r="B14" s="4" t="s">
        <v>34</v>
      </c>
      <c r="C14" s="5" t="s">
        <v>35</v>
      </c>
      <c r="D14" s="91" t="s">
        <v>58</v>
      </c>
      <c r="E14" s="91" t="s">
        <v>36</v>
      </c>
      <c r="F14" s="6" t="s">
        <v>37</v>
      </c>
      <c r="G14" s="4" t="s">
        <v>38</v>
      </c>
      <c r="H14" s="7" t="s">
        <v>39</v>
      </c>
      <c r="I14" s="92" t="s">
        <v>40</v>
      </c>
      <c r="J14" s="8" t="s">
        <v>41</v>
      </c>
      <c r="K14" s="8" t="s">
        <v>42</v>
      </c>
      <c r="L14" s="8" t="s">
        <v>43</v>
      </c>
      <c r="M14" s="5" t="s">
        <v>44</v>
      </c>
      <c r="N14" s="5" t="s">
        <v>45</v>
      </c>
      <c r="O14" s="5" t="s">
        <v>46</v>
      </c>
      <c r="P14" s="5" t="s">
        <v>47</v>
      </c>
      <c r="Q14" s="9" t="s">
        <v>48</v>
      </c>
      <c r="R14" s="9" t="s">
        <v>49</v>
      </c>
      <c r="S14" s="10" t="s">
        <v>50</v>
      </c>
    </row>
    <row r="15" spans="1:19" ht="25.5">
      <c r="A15" s="120">
        <v>42</v>
      </c>
      <c r="B15" s="77"/>
      <c r="C15" s="78" t="s">
        <v>51</v>
      </c>
      <c r="D15" s="95" t="s">
        <v>173</v>
      </c>
      <c r="E15" s="95"/>
      <c r="F15" s="95" t="s">
        <v>0</v>
      </c>
      <c r="G15" s="77">
        <v>20</v>
      </c>
      <c r="H15" s="121">
        <v>35</v>
      </c>
      <c r="I15" s="77" t="s">
        <v>185</v>
      </c>
      <c r="J15" s="77">
        <v>28</v>
      </c>
      <c r="K15" s="77" t="s">
        <v>186</v>
      </c>
      <c r="L15" s="77" t="s">
        <v>186</v>
      </c>
      <c r="M15" s="77" t="s">
        <v>190</v>
      </c>
      <c r="N15" s="122">
        <v>21</v>
      </c>
      <c r="O15" s="123">
        <v>0.05</v>
      </c>
      <c r="P15" s="77">
        <f>__Anonymous_Sheet_DB__033[[#This Row],[Siūlomos pakuotės (mato vnt.) įkainis be PVM, Eur]]*1.05</f>
        <v>22.05</v>
      </c>
      <c r="Q15" s="124">
        <f>__Anonymous_Sheet_DB__033[[#This Row],[Siūlomos pakuotės (mato vnt.) įkainis be PVM, Eur]]*__Anonymous_Sheet_DB__033[[#This Row],[ Siūlomų pakuočių skaičius pagal poreikį]]</f>
        <v>588</v>
      </c>
      <c r="R15" s="124">
        <f>__Anonymous_Sheet_DB__033[[#This Row],[Suma be PVM, Eur]]*1.05</f>
        <v>617.4</v>
      </c>
      <c r="S15" s="125" t="s">
        <v>191</v>
      </c>
    </row>
    <row r="16" spans="1:19" ht="25.5">
      <c r="A16" s="120">
        <v>43</v>
      </c>
      <c r="B16" s="77"/>
      <c r="C16" s="78" t="s">
        <v>51</v>
      </c>
      <c r="D16" s="95" t="s">
        <v>174</v>
      </c>
      <c r="E16" s="95"/>
      <c r="F16" s="95" t="s">
        <v>0</v>
      </c>
      <c r="G16" s="77">
        <v>20</v>
      </c>
      <c r="H16" s="121">
        <v>20</v>
      </c>
      <c r="I16" s="77" t="s">
        <v>185</v>
      </c>
      <c r="J16" s="77">
        <v>16</v>
      </c>
      <c r="K16" s="77" t="s">
        <v>187</v>
      </c>
      <c r="L16" s="77" t="s">
        <v>187</v>
      </c>
      <c r="M16" s="77" t="s">
        <v>190</v>
      </c>
      <c r="N16" s="122">
        <v>21</v>
      </c>
      <c r="O16" s="123">
        <v>0.05</v>
      </c>
      <c r="P16" s="77">
        <f>__Anonymous_Sheet_DB__033[[#This Row],[Siūlomos pakuotės (mato vnt.) įkainis be PVM, Eur]]*1.05</f>
        <v>22.05</v>
      </c>
      <c r="Q16" s="124">
        <f>__Anonymous_Sheet_DB__033[[#This Row],[Siūlomos pakuotės (mato vnt.) įkainis be PVM, Eur]]*__Anonymous_Sheet_DB__033[[#This Row],[ Siūlomų pakuočių skaičius pagal poreikį]]</f>
        <v>336</v>
      </c>
      <c r="R16" s="124">
        <f>__Anonymous_Sheet_DB__033[[#This Row],[Suma be PVM, Eur]]*1.05</f>
        <v>352.8</v>
      </c>
      <c r="S16" s="125" t="s">
        <v>191</v>
      </c>
    </row>
    <row r="17" spans="1:19" ht="25.5">
      <c r="A17" s="120">
        <v>44</v>
      </c>
      <c r="B17" s="77"/>
      <c r="C17" s="78" t="s">
        <v>51</v>
      </c>
      <c r="D17" s="95" t="s">
        <v>175</v>
      </c>
      <c r="E17" s="95"/>
      <c r="F17" s="95" t="s">
        <v>0</v>
      </c>
      <c r="G17" s="77">
        <v>20</v>
      </c>
      <c r="H17" s="121">
        <v>20</v>
      </c>
      <c r="I17" s="77" t="s">
        <v>185</v>
      </c>
      <c r="J17" s="77">
        <v>16</v>
      </c>
      <c r="K17" s="77" t="s">
        <v>188</v>
      </c>
      <c r="L17" s="77" t="s">
        <v>188</v>
      </c>
      <c r="M17" s="78" t="s">
        <v>190</v>
      </c>
      <c r="N17" s="122">
        <v>29</v>
      </c>
      <c r="O17" s="123">
        <v>0.05</v>
      </c>
      <c r="P17" s="77">
        <f>__Anonymous_Sheet_DB__033[[#This Row],[Siūlomos pakuotės (mato vnt.) įkainis be PVM, Eur]]*1.05</f>
        <v>30.450000000000003</v>
      </c>
      <c r="Q17" s="124">
        <f>__Anonymous_Sheet_DB__033[[#This Row],[Siūlomos pakuotės (mato vnt.) įkainis be PVM, Eur]]*__Anonymous_Sheet_DB__033[[#This Row],[ Siūlomų pakuočių skaičius pagal poreikį]]</f>
        <v>464</v>
      </c>
      <c r="R17" s="124">
        <f>__Anonymous_Sheet_DB__033[[#This Row],[Suma be PVM, Eur]]*1.05</f>
        <v>487.20000000000005</v>
      </c>
      <c r="S17" s="125" t="s">
        <v>191</v>
      </c>
    </row>
    <row r="18" spans="1:19" ht="38.25">
      <c r="A18" s="120">
        <v>45</v>
      </c>
      <c r="B18" s="77"/>
      <c r="C18" s="78" t="s">
        <v>51</v>
      </c>
      <c r="D18" s="95" t="s">
        <v>176</v>
      </c>
      <c r="E18" s="95"/>
      <c r="F18" s="95" t="s">
        <v>0</v>
      </c>
      <c r="G18" s="77">
        <v>20</v>
      </c>
      <c r="H18" s="121">
        <v>5</v>
      </c>
      <c r="I18" s="78" t="s">
        <v>184</v>
      </c>
      <c r="J18" s="78">
        <v>10</v>
      </c>
      <c r="K18" s="77" t="s">
        <v>189</v>
      </c>
      <c r="L18" s="78" t="s">
        <v>189</v>
      </c>
      <c r="M18" s="78" t="s">
        <v>190</v>
      </c>
      <c r="N18" s="126">
        <v>40</v>
      </c>
      <c r="O18" s="123">
        <v>0.05</v>
      </c>
      <c r="P18" s="122">
        <f>__Anonymous_Sheet_DB__033[[#This Row],[Siūlomos pakuotės (mato vnt.) įkainis be PVM, Eur]]*1.05</f>
        <v>42</v>
      </c>
      <c r="Q18" s="124">
        <f>__Anonymous_Sheet_DB__033[[#This Row],[Siūlomos pakuotės (mato vnt.) įkainis be PVM, Eur]]*__Anonymous_Sheet_DB__033[[#This Row],[ Siūlomų pakuočių skaičius pagal poreikį]]</f>
        <v>400</v>
      </c>
      <c r="R18" s="124">
        <f>__Anonymous_Sheet_DB__033[[#This Row],[Suma be PVM, Eur]]*1.05</f>
        <v>420</v>
      </c>
      <c r="S18" s="125" t="s">
        <v>191</v>
      </c>
    </row>
    <row r="19" spans="1:19" ht="25.5">
      <c r="A19" s="97">
        <v>104</v>
      </c>
      <c r="B19" s="100"/>
      <c r="C19" s="98" t="s">
        <v>51</v>
      </c>
      <c r="D19" s="101" t="s">
        <v>1</v>
      </c>
      <c r="E19" s="99"/>
      <c r="F19" s="101" t="s">
        <v>2</v>
      </c>
      <c r="G19" s="103">
        <v>50</v>
      </c>
      <c r="H19" s="102">
        <v>100</v>
      </c>
      <c r="I19" s="103">
        <v>100</v>
      </c>
      <c r="J19" s="103">
        <v>50</v>
      </c>
      <c r="K19" s="129" t="s">
        <v>210</v>
      </c>
      <c r="L19" s="129" t="s">
        <v>210</v>
      </c>
      <c r="M19" s="111" t="s">
        <v>209</v>
      </c>
      <c r="N19" s="103">
        <v>4.2</v>
      </c>
      <c r="O19" s="103">
        <v>5</v>
      </c>
      <c r="P19" s="103">
        <f>+__Anonymous_Sheet_DB__033[[#This Row],[Siūlomos pakuotės (mato vnt.) įkainis be PVM, Eur]]*1.05</f>
        <v>4.41</v>
      </c>
      <c r="Q19" s="128">
        <f>+__Anonymous_Sheet_DB__033[[#This Row],[Siūlomos pakuotės (mato vnt.) įkainis be PVM, Eur]]*__Anonymous_Sheet_DB__033[[#This Row],[ Siūlomų pakuočių skaičius pagal poreikį]]</f>
        <v>210</v>
      </c>
      <c r="R19" s="128">
        <f>+__Anonymous_Sheet_DB__033[[#This Row],[Suma be PVM, Eur]]*1.05</f>
        <v>220.5</v>
      </c>
      <c r="S19" s="131" t="s">
        <v>191</v>
      </c>
    </row>
    <row r="20" spans="1:19" s="20" customFormat="1" ht="51">
      <c r="A20" s="97">
        <v>112</v>
      </c>
      <c r="B20" s="110"/>
      <c r="C20" s="107" t="s">
        <v>3</v>
      </c>
      <c r="D20" s="108" t="s">
        <v>4</v>
      </c>
      <c r="E20" s="108" t="s">
        <v>5</v>
      </c>
      <c r="F20" s="108" t="s">
        <v>6</v>
      </c>
      <c r="G20" s="107" t="s">
        <v>53</v>
      </c>
      <c r="H20" s="109">
        <v>3000</v>
      </c>
      <c r="I20" s="129" t="s">
        <v>193</v>
      </c>
      <c r="J20" s="127">
        <v>3</v>
      </c>
      <c r="K20" s="77" t="s">
        <v>206</v>
      </c>
      <c r="L20" s="77" t="s">
        <v>206</v>
      </c>
      <c r="M20" s="129" t="s">
        <v>194</v>
      </c>
      <c r="N20" s="128">
        <v>3</v>
      </c>
      <c r="O20" s="127">
        <v>5</v>
      </c>
      <c r="P20" s="127">
        <f>+__Anonymous_Sheet_DB__033[[#This Row],[Siūlomos pakuotės (mato vnt.) įkainis be PVM, Eur]]*1.05</f>
        <v>3.1500000000000004</v>
      </c>
      <c r="Q20" s="130">
        <f>+__Anonymous_Sheet_DB__033[[#This Row],[Siūlomos pakuotės (mato vnt.) įkainis be PVM, Eur]]*__Anonymous_Sheet_DB__033[[#This Row],[ Siūlomų pakuočių skaičius pagal poreikį]]</f>
        <v>9</v>
      </c>
      <c r="R20" s="130">
        <f>+__Anonymous_Sheet_DB__033[[#This Row],[Suma be PVM, Eur]]*1.05</f>
        <v>9.4500000000000011</v>
      </c>
      <c r="S20" s="131" t="s">
        <v>191</v>
      </c>
    </row>
    <row r="21" spans="1:19" ht="38.25">
      <c r="A21" s="97">
        <v>115</v>
      </c>
      <c r="B21" s="104"/>
      <c r="C21" s="103" t="s">
        <v>54</v>
      </c>
      <c r="D21" s="101" t="s">
        <v>62</v>
      </c>
      <c r="E21" s="101" t="s">
        <v>5</v>
      </c>
      <c r="F21" s="101" t="s">
        <v>29</v>
      </c>
      <c r="G21" s="103" t="s">
        <v>8</v>
      </c>
      <c r="H21" s="102">
        <v>700</v>
      </c>
      <c r="I21" s="106" t="s">
        <v>172</v>
      </c>
      <c r="J21" s="103">
        <v>7</v>
      </c>
      <c r="K21" s="96" t="s">
        <v>207</v>
      </c>
      <c r="L21" s="96" t="s">
        <v>207</v>
      </c>
      <c r="M21" s="106" t="s">
        <v>205</v>
      </c>
      <c r="N21" s="128">
        <v>16</v>
      </c>
      <c r="O21" s="103">
        <v>5</v>
      </c>
      <c r="P21" s="130">
        <f>+__Anonymous_Sheet_DB__033[[#This Row],[Siūlomos pakuotės (mato vnt.) įkainis be PVM, Eur]]*1.05</f>
        <v>16.8</v>
      </c>
      <c r="Q21" s="130">
        <f>+__Anonymous_Sheet_DB__033[[#This Row],[Siūlomos pakuotės (mato vnt.) įkainis be PVM, Eur]]*__Anonymous_Sheet_DB__033[[#This Row],[ Siūlomų pakuočių skaičius pagal poreikį]]</f>
        <v>112</v>
      </c>
      <c r="R21" s="130">
        <f>+__Anonymous_Sheet_DB__033[[#This Row],[Suma be PVM, Eur]]*1.05</f>
        <v>117.60000000000001</v>
      </c>
      <c r="S21" s="131" t="s">
        <v>191</v>
      </c>
    </row>
    <row r="22" spans="1:19" s="20" customFormat="1" ht="51">
      <c r="A22" s="97">
        <v>124</v>
      </c>
      <c r="B22" s="110"/>
      <c r="C22" s="127" t="s">
        <v>51</v>
      </c>
      <c r="D22" s="108" t="s">
        <v>9</v>
      </c>
      <c r="E22" s="108" t="s">
        <v>7</v>
      </c>
      <c r="F22" s="108" t="s">
        <v>10</v>
      </c>
      <c r="G22" s="107" t="s">
        <v>53</v>
      </c>
      <c r="H22" s="109">
        <v>2000</v>
      </c>
      <c r="I22" s="111" t="s">
        <v>172</v>
      </c>
      <c r="J22" s="107">
        <v>20</v>
      </c>
      <c r="K22" s="77" t="s">
        <v>208</v>
      </c>
      <c r="L22" s="77" t="s">
        <v>208</v>
      </c>
      <c r="M22" s="111" t="s">
        <v>196</v>
      </c>
      <c r="N22" s="128">
        <v>14.9</v>
      </c>
      <c r="O22" s="107">
        <v>5</v>
      </c>
      <c r="P22" s="130">
        <f>+__Anonymous_Sheet_DB__033[[#This Row],[Siūlomos pakuotės (mato vnt.) įkainis be PVM, Eur]]*1.05</f>
        <v>15.645000000000001</v>
      </c>
      <c r="Q22" s="130">
        <f>+__Anonymous_Sheet_DB__033[[#This Row],[Siūlomos pakuotės (mato vnt.) įkainis be PVM, Eur]]*__Anonymous_Sheet_DB__033[[#This Row],[ Siūlomų pakuočių skaičius pagal poreikį]]</f>
        <v>298</v>
      </c>
      <c r="R22" s="130">
        <f>+__Anonymous_Sheet_DB__033[[#This Row],[Suma be PVM, Eur]]*1.05</f>
        <v>312.90000000000003</v>
      </c>
      <c r="S22" s="131" t="s">
        <v>191</v>
      </c>
    </row>
    <row r="23" spans="1:19" ht="51">
      <c r="A23" s="97">
        <v>125</v>
      </c>
      <c r="B23" s="110"/>
      <c r="C23" s="127" t="s">
        <v>51</v>
      </c>
      <c r="D23" s="108" t="s">
        <v>11</v>
      </c>
      <c r="E23" s="108" t="s">
        <v>7</v>
      </c>
      <c r="F23" s="108" t="s">
        <v>10</v>
      </c>
      <c r="G23" s="107" t="s">
        <v>53</v>
      </c>
      <c r="H23" s="109">
        <v>1500</v>
      </c>
      <c r="I23" s="111" t="s">
        <v>172</v>
      </c>
      <c r="J23" s="107">
        <v>15</v>
      </c>
      <c r="K23" s="77" t="s">
        <v>208</v>
      </c>
      <c r="L23" s="77" t="s">
        <v>208</v>
      </c>
      <c r="M23" s="106" t="s">
        <v>197</v>
      </c>
      <c r="N23" s="128">
        <v>15.9</v>
      </c>
      <c r="O23" s="103">
        <v>5</v>
      </c>
      <c r="P23" s="130">
        <f>+__Anonymous_Sheet_DB__033[[#This Row],[Siūlomos pakuotės (mato vnt.) įkainis be PVM, Eur]]*1.05</f>
        <v>16.695</v>
      </c>
      <c r="Q23" s="130">
        <f>+__Anonymous_Sheet_DB__033[[#This Row],[Siūlomos pakuotės (mato vnt.) įkainis be PVM, Eur]]*__Anonymous_Sheet_DB__033[[#This Row],[ Siūlomų pakuočių skaičius pagal poreikį]]</f>
        <v>238.5</v>
      </c>
      <c r="R23" s="130">
        <f>+__Anonymous_Sheet_DB__033[[#This Row],[Suma be PVM, Eur]]*1.05</f>
        <v>250.42500000000001</v>
      </c>
      <c r="S23" s="131" t="s">
        <v>191</v>
      </c>
    </row>
    <row r="24" spans="1:19" ht="38.25">
      <c r="A24" s="97">
        <v>126</v>
      </c>
      <c r="B24" s="110"/>
      <c r="C24" s="107" t="s">
        <v>54</v>
      </c>
      <c r="D24" s="108" t="s">
        <v>12</v>
      </c>
      <c r="E24" s="108" t="s">
        <v>7</v>
      </c>
      <c r="F24" s="108" t="s">
        <v>13</v>
      </c>
      <c r="G24" s="107" t="s">
        <v>8</v>
      </c>
      <c r="H24" s="109">
        <v>3000</v>
      </c>
      <c r="I24" s="111" t="s">
        <v>193</v>
      </c>
      <c r="J24" s="107">
        <v>3</v>
      </c>
      <c r="K24" s="77" t="s">
        <v>195</v>
      </c>
      <c r="L24" s="77" t="s">
        <v>195</v>
      </c>
      <c r="M24" s="106" t="s">
        <v>198</v>
      </c>
      <c r="N24" s="128">
        <v>25</v>
      </c>
      <c r="O24" s="103">
        <v>5</v>
      </c>
      <c r="P24" s="130">
        <f>+__Anonymous_Sheet_DB__033[[#This Row],[Siūlomos pakuotės (mato vnt.) įkainis be PVM, Eur]]*1.05</f>
        <v>26.25</v>
      </c>
      <c r="Q24" s="130">
        <f>+__Anonymous_Sheet_DB__033[[#This Row],[Siūlomos pakuotės (mato vnt.) įkainis be PVM, Eur]]*__Anonymous_Sheet_DB__033[[#This Row],[ Siūlomų pakuočių skaičius pagal poreikį]]</f>
        <v>75</v>
      </c>
      <c r="R24" s="130">
        <f>+__Anonymous_Sheet_DB__033[[#This Row],[Suma be PVM, Eur]]*1.05</f>
        <v>78.75</v>
      </c>
      <c r="S24" s="131" t="s">
        <v>191</v>
      </c>
    </row>
    <row r="25" spans="1:19" ht="140.25">
      <c r="A25" s="97">
        <v>130</v>
      </c>
      <c r="B25" s="110"/>
      <c r="C25" s="107" t="s">
        <v>54</v>
      </c>
      <c r="D25" s="108" t="s">
        <v>14</v>
      </c>
      <c r="E25" s="108" t="s">
        <v>7</v>
      </c>
      <c r="F25" s="108" t="s">
        <v>28</v>
      </c>
      <c r="G25" s="107" t="s">
        <v>53</v>
      </c>
      <c r="H25" s="102">
        <v>13000</v>
      </c>
      <c r="I25" s="103">
        <v>100</v>
      </c>
      <c r="J25" s="103">
        <f>__Anonymous_Sheet_DB__033[[#This Row],[Orientacinis kiekis pakuotėmis (mato vienetais)]]/__Anonymous_Sheet_DB__033[[#This Row],[Siūloma pakuotė]]</f>
        <v>130</v>
      </c>
      <c r="K25" s="96" t="s">
        <v>207</v>
      </c>
      <c r="L25" s="96" t="s">
        <v>207</v>
      </c>
      <c r="M25" s="106" t="s">
        <v>199</v>
      </c>
      <c r="N25" s="100">
        <v>12</v>
      </c>
      <c r="O25" s="103">
        <v>5</v>
      </c>
      <c r="P25" s="100">
        <f>__Anonymous_Sheet_DB__033[[#This Row],[Siūlomos pakuotės (mato vnt.) įkainis be PVM, Eur]]*1.05</f>
        <v>12.600000000000001</v>
      </c>
      <c r="Q25" s="128">
        <f>__Anonymous_Sheet_DB__033[[#This Row],[Siūlomos pakuotės (mato vnt.) įkainis be PVM, Eur]]*__Anonymous_Sheet_DB__033[[#This Row],[ Siūlomų pakuočių skaičius pagal poreikį]]</f>
        <v>1560</v>
      </c>
      <c r="R25" s="128">
        <f>__Anonymous_Sheet_DB__033[[#This Row],[Suma be PVM, Eur]]*1.05</f>
        <v>1638</v>
      </c>
      <c r="S25" s="112" t="s">
        <v>192</v>
      </c>
    </row>
    <row r="26" spans="1:19" ht="217.5" customHeight="1">
      <c r="A26" s="113">
        <v>139</v>
      </c>
      <c r="B26" s="114"/>
      <c r="C26" s="115" t="s">
        <v>3</v>
      </c>
      <c r="D26" s="116" t="s">
        <v>15</v>
      </c>
      <c r="E26" s="116" t="s">
        <v>16</v>
      </c>
      <c r="F26" s="116"/>
      <c r="G26" s="115"/>
      <c r="H26" s="102"/>
      <c r="I26" s="98" t="s">
        <v>52</v>
      </c>
      <c r="J26" s="98" t="s">
        <v>52</v>
      </c>
      <c r="K26" s="98" t="s">
        <v>52</v>
      </c>
      <c r="L26" s="98" t="s">
        <v>52</v>
      </c>
      <c r="M26" s="103" t="s">
        <v>52</v>
      </c>
      <c r="N26" s="98" t="s">
        <v>52</v>
      </c>
      <c r="O26" s="98" t="s">
        <v>52</v>
      </c>
      <c r="P26" s="98" t="s">
        <v>52</v>
      </c>
      <c r="Q26" s="126">
        <v>1116</v>
      </c>
      <c r="R26" s="136">
        <v>1171.8</v>
      </c>
      <c r="S26" s="131"/>
    </row>
    <row r="27" spans="1:19" ht="40.5">
      <c r="A27" s="97"/>
      <c r="B27" s="134" t="s">
        <v>177</v>
      </c>
      <c r="C27" s="107" t="s">
        <v>3</v>
      </c>
      <c r="D27" s="108" t="s">
        <v>17</v>
      </c>
      <c r="E27" s="108" t="s">
        <v>178</v>
      </c>
      <c r="F27" s="108" t="s">
        <v>18</v>
      </c>
      <c r="G27" s="107" t="s">
        <v>53</v>
      </c>
      <c r="H27" s="109">
        <v>1000</v>
      </c>
      <c r="I27" s="107">
        <v>200</v>
      </c>
      <c r="J27" s="107">
        <f>__Anonymous_Sheet_DB__033[[#This Row],[Orientacinis kiekis pakuotėmis (mato vienetais)]]/__Anonymous_Sheet_DB__033[[#This Row],[Siūloma pakuotė]]</f>
        <v>5</v>
      </c>
      <c r="K27" s="77" t="s">
        <v>200</v>
      </c>
      <c r="L27" s="77" t="s">
        <v>200</v>
      </c>
      <c r="M27" s="77" t="s">
        <v>201</v>
      </c>
      <c r="N27" s="122">
        <v>12.8</v>
      </c>
      <c r="O27" s="107">
        <v>5</v>
      </c>
      <c r="P27" s="110">
        <f>__Anonymous_Sheet_DB__033[[#This Row],[Siūlomos pakuotės (mato vnt.) įkainis be PVM, Eur]]*1.05</f>
        <v>13.440000000000001</v>
      </c>
      <c r="Q27" s="128">
        <f>__Anonymous_Sheet_DB__033[[#This Row],[Siūlomos pakuotės (mato vnt.) įkainis be PVM, Eur]]*__Anonymous_Sheet_DB__033[[#This Row],[ Siūlomų pakuočių skaičius pagal poreikį]]</f>
        <v>64</v>
      </c>
      <c r="R27" s="128">
        <f>__Anonymous_Sheet_DB__033[[#This Row],[Suma be PVM, Eur]]*1.05</f>
        <v>67.2</v>
      </c>
      <c r="S27" s="131" t="s">
        <v>191</v>
      </c>
    </row>
    <row r="28" spans="1:19" ht="38.25">
      <c r="A28" s="97"/>
      <c r="B28" s="134" t="s">
        <v>179</v>
      </c>
      <c r="C28" s="107" t="s">
        <v>3</v>
      </c>
      <c r="D28" s="108" t="s">
        <v>17</v>
      </c>
      <c r="E28" s="108" t="s">
        <v>19</v>
      </c>
      <c r="F28" s="108" t="s">
        <v>20</v>
      </c>
      <c r="G28" s="107" t="s">
        <v>53</v>
      </c>
      <c r="H28" s="109">
        <v>1000</v>
      </c>
      <c r="I28" s="107">
        <v>200</v>
      </c>
      <c r="J28" s="107">
        <f>__Anonymous_Sheet_DB__033[[#This Row],[Orientacinis kiekis pakuotėmis (mato vienetais)]]/__Anonymous_Sheet_DB__033[[#This Row],[Siūloma pakuotė]]</f>
        <v>5</v>
      </c>
      <c r="K28" s="77" t="s">
        <v>200</v>
      </c>
      <c r="L28" s="77" t="s">
        <v>200</v>
      </c>
      <c r="M28" s="77" t="s">
        <v>202</v>
      </c>
      <c r="N28" s="122">
        <v>12.8</v>
      </c>
      <c r="O28" s="107">
        <v>5</v>
      </c>
      <c r="P28" s="110">
        <f>__Anonymous_Sheet_DB__033[[#This Row],[Siūlomos pakuotės (mato vnt.) įkainis be PVM, Eur]]*1.05</f>
        <v>13.440000000000001</v>
      </c>
      <c r="Q28" s="128">
        <f>__Anonymous_Sheet_DB__033[[#This Row],[Siūlomos pakuotės (mato vnt.) įkainis be PVM, Eur]]*__Anonymous_Sheet_DB__033[[#This Row],[ Siūlomų pakuočių skaičius pagal poreikį]]</f>
        <v>64</v>
      </c>
      <c r="R28" s="128">
        <f>__Anonymous_Sheet_DB__033[[#This Row],[Suma be PVM, Eur]]*1.05</f>
        <v>67.2</v>
      </c>
      <c r="S28" s="131" t="s">
        <v>191</v>
      </c>
    </row>
    <row r="29" spans="1:19" ht="51">
      <c r="A29" s="97"/>
      <c r="B29" s="134" t="s">
        <v>180</v>
      </c>
      <c r="C29" s="107" t="s">
        <v>3</v>
      </c>
      <c r="D29" s="108" t="s">
        <v>17</v>
      </c>
      <c r="E29" s="108" t="s">
        <v>21</v>
      </c>
      <c r="F29" s="108" t="s">
        <v>22</v>
      </c>
      <c r="G29" s="107" t="s">
        <v>53</v>
      </c>
      <c r="H29" s="109">
        <v>16000</v>
      </c>
      <c r="I29" s="107">
        <v>200</v>
      </c>
      <c r="J29" s="107">
        <f>__Anonymous_Sheet_DB__033[[#This Row],[Orientacinis kiekis pakuotėmis (mato vienetais)]]/__Anonymous_Sheet_DB__033[[#This Row],[Siūloma pakuotė]]</f>
        <v>80</v>
      </c>
      <c r="K29" s="77" t="s">
        <v>200</v>
      </c>
      <c r="L29" s="77" t="s">
        <v>200</v>
      </c>
      <c r="M29" s="77" t="s">
        <v>203</v>
      </c>
      <c r="N29" s="135">
        <v>11.6</v>
      </c>
      <c r="O29" s="107">
        <v>5</v>
      </c>
      <c r="P29" s="110">
        <f>__Anonymous_Sheet_DB__033[[#This Row],[Siūlomos pakuotės (mato vnt.) įkainis be PVM, Eur]]*1.05</f>
        <v>12.18</v>
      </c>
      <c r="Q29" s="128">
        <f>__Anonymous_Sheet_DB__033[[#This Row],[Siūlomos pakuotės (mato vnt.) įkainis be PVM, Eur]]*__Anonymous_Sheet_DB__033[[#This Row],[ Siūlomų pakuočių skaičius pagal poreikį]]</f>
        <v>928</v>
      </c>
      <c r="R29" s="128">
        <f>__Anonymous_Sheet_DB__033[[#This Row],[Suma be PVM, Eur]]*1.05</f>
        <v>974.40000000000009</v>
      </c>
      <c r="S29" s="131" t="s">
        <v>191</v>
      </c>
    </row>
    <row r="30" spans="1:19" ht="25.5">
      <c r="A30" s="97"/>
      <c r="B30" s="134" t="s">
        <v>181</v>
      </c>
      <c r="C30" s="107" t="s">
        <v>3</v>
      </c>
      <c r="D30" s="108" t="s">
        <v>17</v>
      </c>
      <c r="E30" s="108" t="s">
        <v>23</v>
      </c>
      <c r="F30" s="108" t="s">
        <v>24</v>
      </c>
      <c r="G30" s="107" t="s">
        <v>53</v>
      </c>
      <c r="H30" s="109">
        <v>1000</v>
      </c>
      <c r="I30" s="107">
        <v>200</v>
      </c>
      <c r="J30" s="107">
        <f>__Anonymous_Sheet_DB__033[[#This Row],[Orientacinis kiekis pakuotėmis (mato vienetais)]]/__Anonymous_Sheet_DB__033[[#This Row],[Siūloma pakuotė]]</f>
        <v>5</v>
      </c>
      <c r="K30" s="77" t="s">
        <v>200</v>
      </c>
      <c r="L30" s="77" t="s">
        <v>200</v>
      </c>
      <c r="M30" s="77" t="s">
        <v>204</v>
      </c>
      <c r="N30" s="122">
        <v>12</v>
      </c>
      <c r="O30" s="107">
        <v>5</v>
      </c>
      <c r="P30" s="110">
        <f>__Anonymous_Sheet_DB__033[[#This Row],[Siūlomos pakuotės (mato vnt.) įkainis be PVM, Eur]]*1.05</f>
        <v>12.600000000000001</v>
      </c>
      <c r="Q30" s="128">
        <f>__Anonymous_Sheet_DB__033[[#This Row],[Siūlomos pakuotės (mato vnt.) įkainis be PVM, Eur]]*__Anonymous_Sheet_DB__033[[#This Row],[ Siūlomų pakuočių skaičius pagal poreikį]]</f>
        <v>60</v>
      </c>
      <c r="R30" s="128">
        <f>__Anonymous_Sheet_DB__033[[#This Row],[Suma be PVM, Eur]]*1.05</f>
        <v>63</v>
      </c>
      <c r="S30" s="131" t="s">
        <v>191</v>
      </c>
    </row>
    <row r="31" spans="1:19">
      <c r="Q31" s="20"/>
      <c r="R31" s="20"/>
    </row>
    <row r="32" spans="1:19">
      <c r="Q32" s="20"/>
      <c r="R32" s="20"/>
    </row>
    <row r="33" spans="1:18" ht="16.5">
      <c r="B33" s="141"/>
      <c r="C33" s="141"/>
      <c r="D33" s="141"/>
      <c r="E33" s="141"/>
      <c r="F33" s="93"/>
      <c r="G33" s="132"/>
      <c r="H33" s="94"/>
      <c r="I33" s="94"/>
      <c r="J33" s="94"/>
      <c r="K33" s="94"/>
      <c r="L33" s="94"/>
      <c r="M33" s="94"/>
      <c r="N33" s="94"/>
      <c r="O33" s="94"/>
      <c r="P33" s="94"/>
      <c r="Q33" s="20"/>
      <c r="R33" s="20"/>
    </row>
    <row r="34" spans="1:18">
      <c r="B34" s="137"/>
      <c r="C34" s="137"/>
      <c r="D34" s="137"/>
      <c r="E34" s="137"/>
      <c r="F34" s="137"/>
      <c r="G34" s="137"/>
      <c r="H34" s="137"/>
      <c r="I34" s="137"/>
      <c r="J34" s="137"/>
      <c r="K34" s="137"/>
      <c r="L34" s="137"/>
      <c r="M34" s="137"/>
      <c r="N34" s="137"/>
      <c r="O34" s="137"/>
      <c r="P34" s="137"/>
      <c r="Q34" s="20"/>
      <c r="R34" s="20"/>
    </row>
    <row r="35" spans="1:18" ht="15">
      <c r="A35" s="71"/>
      <c r="B35" s="71"/>
      <c r="C35" s="71"/>
      <c r="D35" s="71"/>
      <c r="E35" s="71"/>
      <c r="F35" s="71"/>
      <c r="G35" s="133"/>
      <c r="H35" s="133"/>
      <c r="I35" s="133"/>
      <c r="J35" s="133"/>
      <c r="K35" s="71"/>
      <c r="L35" s="71"/>
      <c r="M35" s="71"/>
      <c r="N35" s="71"/>
      <c r="O35" s="71"/>
      <c r="P35" s="71"/>
      <c r="Q35" s="71"/>
      <c r="R35" s="71"/>
    </row>
    <row r="36" spans="1:18" ht="15">
      <c r="A36" s="71"/>
      <c r="B36" s="71"/>
      <c r="C36" s="71"/>
      <c r="D36" s="71"/>
      <c r="E36" s="71"/>
      <c r="F36" s="71"/>
      <c r="G36" s="133"/>
      <c r="H36" s="133"/>
      <c r="I36" s="133"/>
      <c r="J36" s="133"/>
      <c r="K36" s="71"/>
      <c r="L36" s="71"/>
      <c r="M36" s="71"/>
      <c r="N36" s="71"/>
      <c r="O36" s="71"/>
      <c r="P36" s="71"/>
      <c r="Q36" s="71"/>
      <c r="R36" s="71"/>
    </row>
    <row r="37" spans="1:18" ht="15.75">
      <c r="A37" s="71"/>
      <c r="B37" s="71"/>
      <c r="C37" s="72" t="s">
        <v>182</v>
      </c>
      <c r="D37" s="71"/>
      <c r="E37" s="71"/>
      <c r="F37" s="71"/>
      <c r="G37" s="133"/>
      <c r="H37" s="133"/>
      <c r="I37" s="133"/>
      <c r="J37" s="133"/>
      <c r="K37" s="71"/>
      <c r="L37" s="71"/>
      <c r="M37" s="71"/>
      <c r="N37" s="71"/>
      <c r="O37" s="71"/>
      <c r="P37" s="71"/>
      <c r="Q37" s="71"/>
      <c r="R37" s="71"/>
    </row>
    <row r="38" spans="1:18" ht="15">
      <c r="A38" s="71"/>
      <c r="B38" s="71"/>
      <c r="C38" s="71"/>
      <c r="D38" s="71"/>
      <c r="E38" s="71"/>
      <c r="F38" s="71"/>
      <c r="G38" s="133"/>
      <c r="H38" s="133"/>
      <c r="I38" s="133"/>
      <c r="J38" s="133"/>
      <c r="K38" s="71"/>
      <c r="L38" s="71"/>
      <c r="M38" s="71"/>
      <c r="N38" s="71"/>
      <c r="O38" s="71"/>
      <c r="P38" s="71"/>
      <c r="Q38" s="71"/>
      <c r="R38" s="71"/>
    </row>
  </sheetData>
  <mergeCells count="6">
    <mergeCell ref="B34:P34"/>
    <mergeCell ref="A1:E1"/>
    <mergeCell ref="A7:Q7"/>
    <mergeCell ref="A8:Q8"/>
    <mergeCell ref="A9:O9"/>
    <mergeCell ref="B33:E33"/>
  </mergeCells>
  <pageMargins left="0.7" right="0.7" top="0.75" bottom="0.75" header="0.3" footer="0.3"/>
  <pageSetup paperSize="9" scale="62" fitToHeight="0" orientation="landscape" r:id="rId1"/>
  <ignoredErrors>
    <ignoredError sqref="P19 R19" formula="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73"/>
  </cols>
  <sheetData>
    <row r="1" spans="1:19">
      <c r="A1" s="19"/>
      <c r="I1" s="20"/>
      <c r="J1" s="20"/>
    </row>
    <row r="2" spans="1:19" ht="14.25" customHeight="1">
      <c r="A2" s="142"/>
      <c r="B2" s="142"/>
      <c r="C2" s="142"/>
      <c r="D2" s="142"/>
      <c r="E2" s="142"/>
      <c r="F2" s="142"/>
      <c r="G2" s="142"/>
      <c r="H2" s="142"/>
      <c r="I2" s="142"/>
      <c r="J2" s="142"/>
      <c r="K2" s="142"/>
      <c r="L2" s="142"/>
      <c r="M2" s="1"/>
      <c r="N2" s="1"/>
      <c r="O2" s="1"/>
      <c r="P2" s="1"/>
      <c r="S2" s="18"/>
    </row>
    <row r="3" spans="1:19">
      <c r="A3" s="22"/>
      <c r="B3" s="1"/>
      <c r="C3" s="21"/>
      <c r="D3" s="21"/>
      <c r="E3" s="21"/>
      <c r="F3" s="23"/>
      <c r="G3" s="2"/>
      <c r="H3" s="74"/>
      <c r="I3" s="3"/>
      <c r="J3" s="24"/>
      <c r="K3" s="1"/>
      <c r="L3" s="1"/>
      <c r="M3" s="1"/>
      <c r="N3" s="1"/>
      <c r="O3" s="1"/>
      <c r="P3" s="1"/>
      <c r="S3" s="18"/>
    </row>
    <row r="4" spans="1:19">
      <c r="A4" s="22"/>
      <c r="B4" s="1"/>
      <c r="C4" s="21"/>
      <c r="D4" s="21"/>
      <c r="E4" s="21"/>
      <c r="F4" s="23"/>
      <c r="G4" s="2"/>
      <c r="H4" s="74"/>
      <c r="I4" s="3"/>
      <c r="J4" s="24"/>
      <c r="K4" s="1"/>
      <c r="L4" s="1"/>
      <c r="M4" s="1"/>
      <c r="N4" s="1"/>
      <c r="O4" s="1"/>
      <c r="P4" s="1"/>
      <c r="S4" s="18"/>
    </row>
    <row r="5" spans="1:19">
      <c r="A5" s="25"/>
      <c r="B5" s="1"/>
      <c r="C5" s="21"/>
      <c r="D5" s="21"/>
      <c r="E5" s="21"/>
      <c r="F5" s="23"/>
      <c r="G5" s="2"/>
      <c r="H5" s="74"/>
      <c r="I5" s="3"/>
      <c r="J5" s="24"/>
      <c r="K5" s="1"/>
      <c r="L5" s="1"/>
      <c r="M5" s="1"/>
      <c r="N5" s="1"/>
      <c r="O5" s="1"/>
      <c r="P5" s="1"/>
      <c r="S5" s="18"/>
    </row>
    <row r="6" spans="1:19">
      <c r="A6" s="25"/>
      <c r="B6" s="26"/>
      <c r="C6" s="25"/>
      <c r="D6" s="25"/>
      <c r="E6" s="25"/>
      <c r="F6" s="27"/>
      <c r="G6" s="28"/>
      <c r="H6" s="75"/>
      <c r="I6" s="29"/>
      <c r="J6" s="30"/>
      <c r="K6" s="26"/>
      <c r="L6" s="26"/>
      <c r="M6" s="26"/>
      <c r="N6" s="26"/>
      <c r="O6" s="26"/>
      <c r="P6" s="26"/>
      <c r="Q6" s="19"/>
      <c r="R6" s="19"/>
      <c r="S6" s="31"/>
    </row>
    <row r="7" spans="1:19">
      <c r="A7" s="25"/>
      <c r="B7" s="26"/>
      <c r="C7" s="25"/>
      <c r="D7" s="25"/>
      <c r="E7" s="25"/>
      <c r="F7" s="27"/>
      <c r="G7" s="28"/>
      <c r="H7" s="75"/>
      <c r="I7" s="29"/>
      <c r="J7" s="30"/>
      <c r="K7" s="26"/>
      <c r="L7" s="26"/>
      <c r="M7" s="26"/>
      <c r="N7" s="26"/>
      <c r="O7" s="26"/>
      <c r="P7" s="26"/>
      <c r="Q7" s="19"/>
      <c r="R7" s="19"/>
      <c r="S7" s="31"/>
    </row>
    <row r="8" spans="1:19">
      <c r="A8" s="25"/>
      <c r="B8" s="26"/>
      <c r="C8" s="25"/>
      <c r="D8" s="25"/>
      <c r="E8" s="25"/>
      <c r="F8" s="27"/>
      <c r="G8" s="28"/>
      <c r="H8" s="75"/>
      <c r="I8" s="29"/>
      <c r="J8" s="30"/>
      <c r="K8" s="26"/>
      <c r="L8" s="26"/>
      <c r="M8" s="26"/>
      <c r="N8" s="26"/>
      <c r="O8" s="26"/>
      <c r="P8" s="26"/>
      <c r="Q8" s="19"/>
      <c r="R8" s="19"/>
      <c r="S8" s="31"/>
    </row>
    <row r="9" spans="1:19">
      <c r="A9" s="25"/>
      <c r="B9" s="26"/>
      <c r="C9" s="25"/>
      <c r="D9" s="25"/>
      <c r="E9" s="25"/>
      <c r="F9" s="27"/>
      <c r="G9" s="28"/>
      <c r="H9" s="75"/>
      <c r="I9" s="29"/>
      <c r="J9" s="30"/>
      <c r="K9" s="26"/>
      <c r="L9" s="26"/>
      <c r="M9" s="26"/>
      <c r="N9" s="26"/>
      <c r="O9" s="26"/>
      <c r="P9" s="26"/>
      <c r="Q9" s="19"/>
      <c r="R9" s="19"/>
      <c r="S9" s="31"/>
    </row>
    <row r="10" spans="1:19">
      <c r="A10" s="19"/>
      <c r="I10" s="20"/>
      <c r="J10" s="20"/>
    </row>
    <row r="11" spans="1:19">
      <c r="A11" s="19"/>
      <c r="I11" s="20"/>
      <c r="J11" s="20"/>
    </row>
    <row r="12" spans="1:19">
      <c r="A12" s="32"/>
      <c r="B12" s="19"/>
      <c r="C12" s="19"/>
      <c r="D12" s="19"/>
      <c r="E12" s="19"/>
      <c r="F12" s="19"/>
      <c r="G12" s="19"/>
      <c r="H12" s="76"/>
      <c r="I12" s="20"/>
      <c r="J12" s="20"/>
    </row>
    <row r="13" spans="1:19">
      <c r="I13" s="20"/>
      <c r="J13" s="20"/>
    </row>
  </sheetData>
  <mergeCells count="1">
    <mergeCell ref="A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47"/>
  <sheetViews>
    <sheetView topLeftCell="A42" workbookViewId="0">
      <selection activeCell="H55" sqref="H55"/>
    </sheetView>
  </sheetViews>
  <sheetFormatPr defaultRowHeight="14.25"/>
  <sheetData>
    <row r="14" spans="1:19" ht="127.5">
      <c r="A14" s="33" t="s">
        <v>33</v>
      </c>
      <c r="B14" s="7" t="s">
        <v>34</v>
      </c>
      <c r="C14" s="5" t="s">
        <v>35</v>
      </c>
      <c r="D14" s="34" t="s">
        <v>63</v>
      </c>
      <c r="E14" s="34" t="s">
        <v>36</v>
      </c>
      <c r="F14" s="7" t="s">
        <v>162</v>
      </c>
      <c r="G14" s="35" t="s">
        <v>37</v>
      </c>
      <c r="H14" s="36" t="s">
        <v>64</v>
      </c>
      <c r="I14" s="36" t="s">
        <v>65</v>
      </c>
      <c r="J14" s="37" t="s">
        <v>66</v>
      </c>
      <c r="K14" s="38" t="s">
        <v>67</v>
      </c>
      <c r="L14" s="38" t="s">
        <v>68</v>
      </c>
      <c r="M14" s="39" t="s">
        <v>44</v>
      </c>
      <c r="N14" s="40" t="s">
        <v>69</v>
      </c>
      <c r="O14" s="40" t="s">
        <v>46</v>
      </c>
      <c r="P14" s="40" t="s">
        <v>70</v>
      </c>
      <c r="Q14" s="41" t="s">
        <v>71</v>
      </c>
      <c r="R14" s="41" t="s">
        <v>72</v>
      </c>
      <c r="S14" s="42" t="s">
        <v>50</v>
      </c>
    </row>
    <row r="15" spans="1:19" ht="409.5">
      <c r="A15" s="43">
        <v>200</v>
      </c>
      <c r="B15" s="56"/>
      <c r="C15" s="11" t="s">
        <v>51</v>
      </c>
      <c r="D15" s="57" t="s">
        <v>73</v>
      </c>
      <c r="E15" s="58" t="s">
        <v>74</v>
      </c>
      <c r="F15" s="43"/>
      <c r="G15" s="44"/>
      <c r="H15" s="44" t="s">
        <v>52</v>
      </c>
      <c r="I15" s="44" t="s">
        <v>52</v>
      </c>
      <c r="J15" s="55" t="s">
        <v>52</v>
      </c>
      <c r="K15" s="45" t="s">
        <v>52</v>
      </c>
      <c r="L15" s="45" t="s">
        <v>52</v>
      </c>
      <c r="M15" s="43" t="s">
        <v>52</v>
      </c>
      <c r="N15" s="45" t="s">
        <v>52</v>
      </c>
      <c r="O15" s="43" t="s">
        <v>52</v>
      </c>
      <c r="P15" s="43" t="s">
        <v>52</v>
      </c>
      <c r="Q15" s="46" t="s">
        <v>163</v>
      </c>
      <c r="R15" s="46" t="s">
        <v>163</v>
      </c>
      <c r="S15" s="59"/>
    </row>
    <row r="16" spans="1:19" ht="76.5">
      <c r="A16" s="43"/>
      <c r="B16" s="56" t="s">
        <v>75</v>
      </c>
      <c r="C16" s="11" t="s">
        <v>51</v>
      </c>
      <c r="D16" s="48" t="s">
        <v>76</v>
      </c>
      <c r="E16" s="60"/>
      <c r="F16" s="43">
        <v>22401</v>
      </c>
      <c r="G16" s="44" t="s">
        <v>77</v>
      </c>
      <c r="H16" s="44"/>
      <c r="I16" s="44" t="s">
        <v>78</v>
      </c>
      <c r="J16" s="56">
        <v>15</v>
      </c>
      <c r="K16" s="43"/>
      <c r="L16" s="43"/>
      <c r="M16" s="43"/>
      <c r="N16" s="43"/>
      <c r="O16" s="43"/>
      <c r="P16" s="49"/>
      <c r="Q16" s="50"/>
      <c r="R16" s="50"/>
      <c r="S16" s="47"/>
    </row>
    <row r="17" spans="1:19" ht="76.5">
      <c r="A17" s="43"/>
      <c r="B17" s="56" t="s">
        <v>79</v>
      </c>
      <c r="C17" s="11" t="s">
        <v>51</v>
      </c>
      <c r="D17" s="48" t="s">
        <v>76</v>
      </c>
      <c r="E17" s="60"/>
      <c r="F17" s="43">
        <v>22402</v>
      </c>
      <c r="G17" s="44" t="s">
        <v>80</v>
      </c>
      <c r="H17" s="44"/>
      <c r="I17" s="44" t="s">
        <v>81</v>
      </c>
      <c r="J17" s="56">
        <v>25</v>
      </c>
      <c r="K17" s="43"/>
      <c r="L17" s="43"/>
      <c r="M17" s="43"/>
      <c r="N17" s="43"/>
      <c r="O17" s="43"/>
      <c r="P17" s="43"/>
      <c r="Q17" s="48"/>
      <c r="R17" s="48"/>
      <c r="S17" s="47"/>
    </row>
    <row r="18" spans="1:19" ht="89.25">
      <c r="A18" s="43"/>
      <c r="B18" s="56" t="s">
        <v>82</v>
      </c>
      <c r="C18" s="11" t="s">
        <v>51</v>
      </c>
      <c r="D18" s="48" t="s">
        <v>83</v>
      </c>
      <c r="E18" s="60"/>
      <c r="F18" s="43">
        <v>22403</v>
      </c>
      <c r="G18" s="44" t="s">
        <v>84</v>
      </c>
      <c r="H18" s="44"/>
      <c r="I18" s="44" t="s">
        <v>85</v>
      </c>
      <c r="J18" s="56">
        <v>25</v>
      </c>
      <c r="K18" s="43"/>
      <c r="L18" s="43"/>
      <c r="M18" s="43"/>
      <c r="N18" s="43"/>
      <c r="O18" s="43"/>
      <c r="P18" s="43"/>
      <c r="Q18" s="48"/>
      <c r="R18" s="48"/>
      <c r="S18" s="47"/>
    </row>
    <row r="19" spans="1:19" ht="191.25">
      <c r="A19" s="43"/>
      <c r="B19" s="56" t="s">
        <v>86</v>
      </c>
      <c r="C19" s="11" t="s">
        <v>51</v>
      </c>
      <c r="D19" s="48" t="s">
        <v>87</v>
      </c>
      <c r="E19" s="60"/>
      <c r="F19" s="43">
        <v>22404</v>
      </c>
      <c r="G19" s="44" t="s">
        <v>88</v>
      </c>
      <c r="H19" s="44"/>
      <c r="I19" s="44" t="s">
        <v>81</v>
      </c>
      <c r="J19" s="56">
        <v>13</v>
      </c>
      <c r="K19" s="43"/>
      <c r="L19" s="43"/>
      <c r="M19" s="43"/>
      <c r="N19" s="43"/>
      <c r="O19" s="43"/>
      <c r="P19" s="43"/>
      <c r="Q19" s="48"/>
      <c r="R19" s="48"/>
      <c r="S19" s="47"/>
    </row>
    <row r="20" spans="1:19">
      <c r="A20" s="43"/>
      <c r="B20" s="56" t="s">
        <v>89</v>
      </c>
      <c r="C20" s="11" t="s">
        <v>51</v>
      </c>
      <c r="D20" s="48" t="s">
        <v>90</v>
      </c>
      <c r="E20" s="60"/>
      <c r="F20" s="43">
        <v>22405</v>
      </c>
      <c r="G20" s="44"/>
      <c r="H20" s="44"/>
      <c r="I20" s="44" t="s">
        <v>91</v>
      </c>
      <c r="J20" s="56">
        <v>15</v>
      </c>
      <c r="K20" s="43"/>
      <c r="L20" s="43"/>
      <c r="M20" s="43"/>
      <c r="N20" s="43"/>
      <c r="O20" s="43"/>
      <c r="P20" s="43"/>
      <c r="Q20" s="48"/>
      <c r="R20" s="48"/>
      <c r="S20" s="47"/>
    </row>
    <row r="21" spans="1:19" ht="38.25">
      <c r="A21" s="43"/>
      <c r="B21" s="56" t="s">
        <v>92</v>
      </c>
      <c r="C21" s="11" t="s">
        <v>51</v>
      </c>
      <c r="D21" s="48" t="s">
        <v>93</v>
      </c>
      <c r="E21" s="60"/>
      <c r="F21" s="43">
        <v>22406</v>
      </c>
      <c r="G21" s="44"/>
      <c r="H21" s="44"/>
      <c r="I21" s="44" t="s">
        <v>94</v>
      </c>
      <c r="J21" s="56">
        <v>7</v>
      </c>
      <c r="K21" s="43"/>
      <c r="L21" s="43"/>
      <c r="M21" s="43"/>
      <c r="N21" s="43"/>
      <c r="O21" s="45"/>
      <c r="P21" s="45"/>
      <c r="Q21" s="48"/>
      <c r="R21" s="48"/>
      <c r="S21" s="47"/>
    </row>
    <row r="22" spans="1:19" ht="127.5">
      <c r="A22" s="43"/>
      <c r="B22" s="56" t="s">
        <v>95</v>
      </c>
      <c r="C22" s="11" t="s">
        <v>51</v>
      </c>
      <c r="D22" s="48" t="s">
        <v>96</v>
      </c>
      <c r="E22" s="60"/>
      <c r="F22" s="43">
        <v>22407</v>
      </c>
      <c r="G22" s="44" t="s">
        <v>97</v>
      </c>
      <c r="H22" s="44"/>
      <c r="I22" s="44" t="s">
        <v>98</v>
      </c>
      <c r="J22" s="56">
        <v>9</v>
      </c>
      <c r="K22" s="43"/>
      <c r="L22" s="43"/>
      <c r="M22" s="43"/>
      <c r="N22" s="43"/>
      <c r="O22" s="43"/>
      <c r="P22" s="43"/>
      <c r="Q22" s="48"/>
      <c r="R22" s="48"/>
      <c r="S22" s="47"/>
    </row>
    <row r="23" spans="1:19" ht="38.25">
      <c r="A23" s="43"/>
      <c r="B23" s="56" t="s">
        <v>99</v>
      </c>
      <c r="C23" s="11" t="s">
        <v>51</v>
      </c>
      <c r="D23" s="48" t="s">
        <v>100</v>
      </c>
      <c r="E23" s="60"/>
      <c r="F23" s="43"/>
      <c r="G23" s="61"/>
      <c r="H23" s="61"/>
      <c r="I23" s="44" t="s">
        <v>101</v>
      </c>
      <c r="J23" s="56">
        <v>3</v>
      </c>
      <c r="K23" s="43"/>
      <c r="L23" s="43"/>
      <c r="M23" s="43"/>
      <c r="N23" s="43"/>
      <c r="O23" s="43"/>
      <c r="P23" s="43"/>
      <c r="Q23" s="48"/>
      <c r="R23" s="48"/>
      <c r="S23" s="47"/>
    </row>
    <row r="24" spans="1:19" ht="25.5">
      <c r="A24" s="43"/>
      <c r="B24" s="56" t="s">
        <v>102</v>
      </c>
      <c r="C24" s="11" t="s">
        <v>51</v>
      </c>
      <c r="D24" s="48" t="s">
        <v>103</v>
      </c>
      <c r="E24" s="60"/>
      <c r="F24" s="43">
        <v>22408</v>
      </c>
      <c r="G24" s="44"/>
      <c r="H24" s="44"/>
      <c r="I24" s="44" t="s">
        <v>85</v>
      </c>
      <c r="J24" s="56">
        <v>45</v>
      </c>
      <c r="K24" s="43"/>
      <c r="L24" s="43"/>
      <c r="M24" s="43"/>
      <c r="N24" s="43"/>
      <c r="O24" s="43"/>
      <c r="P24" s="43"/>
      <c r="Q24" s="48"/>
      <c r="R24" s="48"/>
      <c r="S24" s="47"/>
    </row>
    <row r="25" spans="1:19" ht="25.5">
      <c r="A25" s="43"/>
      <c r="B25" s="56" t="s">
        <v>104</v>
      </c>
      <c r="C25" s="11" t="s">
        <v>51</v>
      </c>
      <c r="D25" s="48" t="s">
        <v>105</v>
      </c>
      <c r="E25" s="60"/>
      <c r="F25" s="43">
        <v>22410</v>
      </c>
      <c r="G25" s="44" t="s">
        <v>106</v>
      </c>
      <c r="H25" s="44"/>
      <c r="I25" s="44" t="s">
        <v>107</v>
      </c>
      <c r="J25" s="56">
        <v>10</v>
      </c>
      <c r="K25" s="43"/>
      <c r="L25" s="43"/>
      <c r="M25" s="43"/>
      <c r="N25" s="43"/>
      <c r="O25" s="43"/>
      <c r="P25" s="43"/>
      <c r="Q25" s="48"/>
      <c r="R25" s="48"/>
      <c r="S25" s="47"/>
    </row>
    <row r="26" spans="1:19">
      <c r="A26" s="43"/>
      <c r="B26" s="56" t="s">
        <v>108</v>
      </c>
      <c r="C26" s="11" t="s">
        <v>51</v>
      </c>
      <c r="D26" s="48" t="s">
        <v>109</v>
      </c>
      <c r="E26" s="60"/>
      <c r="F26" s="43"/>
      <c r="G26" s="44"/>
      <c r="H26" s="44"/>
      <c r="I26" s="44" t="s">
        <v>110</v>
      </c>
      <c r="J26" s="56">
        <v>1</v>
      </c>
      <c r="K26" s="43"/>
      <c r="L26" s="43"/>
      <c r="M26" s="43"/>
      <c r="N26" s="43"/>
      <c r="O26" s="43"/>
      <c r="P26" s="43"/>
      <c r="Q26" s="48"/>
      <c r="R26" s="48"/>
      <c r="S26" s="47"/>
    </row>
    <row r="27" spans="1:19">
      <c r="A27" s="43"/>
      <c r="B27" s="56" t="s">
        <v>111</v>
      </c>
      <c r="C27" s="11" t="s">
        <v>51</v>
      </c>
      <c r="D27" s="48" t="s">
        <v>112</v>
      </c>
      <c r="E27" s="60"/>
      <c r="F27" s="43"/>
      <c r="G27" s="44"/>
      <c r="H27" s="44"/>
      <c r="I27" s="44" t="s">
        <v>113</v>
      </c>
      <c r="J27" s="56">
        <v>1</v>
      </c>
      <c r="K27" s="43"/>
      <c r="L27" s="43"/>
      <c r="M27" s="43"/>
      <c r="N27" s="43"/>
      <c r="O27" s="43"/>
      <c r="P27" s="43"/>
      <c r="Q27" s="48"/>
      <c r="R27" s="48"/>
      <c r="S27" s="47"/>
    </row>
    <row r="28" spans="1:19" ht="25.5">
      <c r="A28" s="43"/>
      <c r="B28" s="56" t="s">
        <v>114</v>
      </c>
      <c r="C28" s="11" t="s">
        <v>51</v>
      </c>
      <c r="D28" s="48" t="s">
        <v>115</v>
      </c>
      <c r="E28" s="60"/>
      <c r="F28" s="43"/>
      <c r="G28" s="44"/>
      <c r="H28" s="44"/>
      <c r="I28" s="44" t="s">
        <v>116</v>
      </c>
      <c r="J28" s="56">
        <v>1</v>
      </c>
      <c r="K28" s="43"/>
      <c r="L28" s="43"/>
      <c r="M28" s="43"/>
      <c r="N28" s="43"/>
      <c r="O28" s="43"/>
      <c r="P28" s="43"/>
      <c r="Q28" s="48"/>
      <c r="R28" s="48"/>
      <c r="S28" s="47"/>
    </row>
    <row r="29" spans="1:19" ht="25.5">
      <c r="A29" s="43"/>
      <c r="B29" s="56" t="s">
        <v>117</v>
      </c>
      <c r="C29" s="11" t="s">
        <v>51</v>
      </c>
      <c r="D29" s="48" t="s">
        <v>118</v>
      </c>
      <c r="E29" s="60"/>
      <c r="F29" s="43"/>
      <c r="G29" s="44" t="s">
        <v>119</v>
      </c>
      <c r="H29" s="44"/>
      <c r="I29" s="44" t="s">
        <v>120</v>
      </c>
      <c r="J29" s="56">
        <v>9</v>
      </c>
      <c r="K29" s="43"/>
      <c r="L29" s="43"/>
      <c r="M29" s="43"/>
      <c r="N29" s="43"/>
      <c r="O29" s="43"/>
      <c r="P29" s="43"/>
      <c r="Q29" s="48"/>
      <c r="R29" s="48"/>
      <c r="S29" s="47"/>
    </row>
    <row r="30" spans="1:19" ht="51">
      <c r="A30" s="43"/>
      <c r="B30" s="56" t="s">
        <v>121</v>
      </c>
      <c r="C30" s="11" t="s">
        <v>51</v>
      </c>
      <c r="D30" s="48" t="s">
        <v>122</v>
      </c>
      <c r="E30" s="60"/>
      <c r="F30" s="43">
        <v>22412</v>
      </c>
      <c r="G30" s="44" t="s">
        <v>123</v>
      </c>
      <c r="H30" s="44"/>
      <c r="I30" s="44" t="s">
        <v>116</v>
      </c>
      <c r="J30" s="56">
        <v>12</v>
      </c>
      <c r="K30" s="43"/>
      <c r="L30" s="43"/>
      <c r="M30" s="43"/>
      <c r="N30" s="43"/>
      <c r="O30" s="43"/>
      <c r="P30" s="43"/>
      <c r="Q30" s="48"/>
      <c r="R30" s="48"/>
      <c r="S30" s="47"/>
    </row>
    <row r="31" spans="1:19" ht="51">
      <c r="A31" s="43"/>
      <c r="B31" s="56" t="s">
        <v>124</v>
      </c>
      <c r="C31" s="11" t="s">
        <v>51</v>
      </c>
      <c r="D31" s="48" t="s">
        <v>125</v>
      </c>
      <c r="E31" s="60"/>
      <c r="F31" s="43">
        <v>22414</v>
      </c>
      <c r="G31" s="44" t="s">
        <v>126</v>
      </c>
      <c r="H31" s="44"/>
      <c r="I31" s="44" t="s">
        <v>127</v>
      </c>
      <c r="J31" s="56">
        <v>7</v>
      </c>
      <c r="K31" s="43"/>
      <c r="L31" s="43"/>
      <c r="M31" s="43"/>
      <c r="N31" s="43"/>
      <c r="O31" s="43"/>
      <c r="P31" s="43"/>
      <c r="Q31" s="48"/>
      <c r="R31" s="48"/>
      <c r="S31" s="47"/>
    </row>
    <row r="32" spans="1:19" ht="51">
      <c r="A32" s="43"/>
      <c r="B32" s="56" t="s">
        <v>128</v>
      </c>
      <c r="C32" s="11" t="s">
        <v>51</v>
      </c>
      <c r="D32" s="12" t="s">
        <v>129</v>
      </c>
      <c r="E32" s="60"/>
      <c r="F32" s="43">
        <v>22415</v>
      </c>
      <c r="G32" s="17" t="s">
        <v>130</v>
      </c>
      <c r="H32" s="17"/>
      <c r="I32" s="44" t="s">
        <v>131</v>
      </c>
      <c r="J32" s="56">
        <v>20</v>
      </c>
      <c r="K32" s="43"/>
      <c r="L32" s="43"/>
      <c r="M32" s="43"/>
      <c r="N32" s="43"/>
      <c r="O32" s="43"/>
      <c r="P32" s="43"/>
      <c r="Q32" s="48"/>
      <c r="R32" s="48"/>
      <c r="S32" s="47"/>
    </row>
    <row r="33" spans="1:19" ht="51">
      <c r="A33" s="13"/>
      <c r="B33" s="15" t="s">
        <v>34</v>
      </c>
      <c r="C33" s="13"/>
      <c r="D33" s="62" t="s">
        <v>26</v>
      </c>
      <c r="E33" s="62" t="s">
        <v>132</v>
      </c>
      <c r="F33" s="13"/>
      <c r="G33" s="62" t="s">
        <v>133</v>
      </c>
      <c r="H33" s="62"/>
      <c r="I33" s="63" t="s">
        <v>134</v>
      </c>
      <c r="J33" s="43"/>
      <c r="K33" s="43"/>
      <c r="L33" s="43"/>
      <c r="M33" s="53" t="s">
        <v>44</v>
      </c>
      <c r="N33" s="43"/>
      <c r="O33" s="43"/>
      <c r="P33" s="43"/>
      <c r="Q33" s="48"/>
      <c r="R33" s="48"/>
      <c r="S33" s="47"/>
    </row>
    <row r="34" spans="1:19" ht="63.75">
      <c r="A34" s="43"/>
      <c r="B34" s="56">
        <v>1</v>
      </c>
      <c r="C34" s="11"/>
      <c r="D34" s="48" t="s">
        <v>25</v>
      </c>
      <c r="E34" s="48" t="s">
        <v>135</v>
      </c>
      <c r="F34" s="43"/>
      <c r="G34" s="17"/>
      <c r="H34" s="17"/>
      <c r="I34" s="44"/>
      <c r="J34" s="43"/>
      <c r="K34" s="43"/>
      <c r="L34" s="43"/>
      <c r="M34" s="43"/>
      <c r="N34" s="43"/>
      <c r="O34" s="43"/>
      <c r="P34" s="43"/>
      <c r="Q34" s="48"/>
      <c r="R34" s="48"/>
      <c r="S34" s="47"/>
    </row>
    <row r="35" spans="1:19" ht="140.25">
      <c r="A35" s="43"/>
      <c r="B35" s="56">
        <v>2</v>
      </c>
      <c r="C35" s="11"/>
      <c r="D35" s="52" t="s">
        <v>136</v>
      </c>
      <c r="E35" s="52" t="s">
        <v>164</v>
      </c>
      <c r="F35" s="43"/>
      <c r="G35" s="17"/>
      <c r="H35" s="17"/>
      <c r="I35" s="44"/>
      <c r="J35" s="55"/>
      <c r="K35" s="43"/>
      <c r="L35" s="43"/>
      <c r="M35" s="43"/>
      <c r="N35" s="43"/>
      <c r="O35" s="51"/>
      <c r="P35" s="51"/>
      <c r="Q35" s="52"/>
      <c r="R35" s="52"/>
      <c r="S35" s="47"/>
    </row>
    <row r="36" spans="1:19" ht="63.75">
      <c r="A36" s="43"/>
      <c r="B36" s="56">
        <v>3</v>
      </c>
      <c r="C36" s="11"/>
      <c r="D36" s="48" t="s">
        <v>137</v>
      </c>
      <c r="E36" s="48" t="s">
        <v>138</v>
      </c>
      <c r="F36" s="43"/>
      <c r="G36" s="17"/>
      <c r="H36" s="17"/>
      <c r="I36" s="44"/>
      <c r="J36" s="55"/>
      <c r="K36" s="43"/>
      <c r="L36" s="43"/>
      <c r="M36" s="43"/>
      <c r="N36" s="43"/>
      <c r="O36" s="64"/>
      <c r="P36" s="65"/>
      <c r="Q36" s="65"/>
      <c r="R36" s="65"/>
      <c r="S36" s="65"/>
    </row>
    <row r="37" spans="1:19" ht="114.75">
      <c r="A37" s="43"/>
      <c r="B37" s="56">
        <v>4</v>
      </c>
      <c r="C37" s="11"/>
      <c r="D37" s="48" t="s">
        <v>139</v>
      </c>
      <c r="E37" s="48" t="s">
        <v>140</v>
      </c>
      <c r="F37" s="43"/>
      <c r="G37" s="17"/>
      <c r="H37" s="17"/>
      <c r="I37" s="44"/>
      <c r="J37" s="55"/>
      <c r="K37" s="43"/>
      <c r="L37" s="43"/>
      <c r="M37" s="43"/>
      <c r="N37" s="43"/>
      <c r="O37" s="14"/>
      <c r="P37" s="66"/>
      <c r="Q37" s="66"/>
      <c r="R37" s="66"/>
      <c r="S37" s="65"/>
    </row>
    <row r="38" spans="1:19" ht="191.25">
      <c r="A38" s="43"/>
      <c r="B38" s="56">
        <v>5</v>
      </c>
      <c r="C38" s="11"/>
      <c r="D38" s="48" t="s">
        <v>141</v>
      </c>
      <c r="E38" s="48" t="s">
        <v>142</v>
      </c>
      <c r="F38" s="43"/>
      <c r="G38" s="17"/>
      <c r="H38" s="17"/>
      <c r="I38" s="44"/>
      <c r="J38" s="55"/>
      <c r="K38" s="43"/>
      <c r="L38" s="43"/>
      <c r="M38" s="43"/>
      <c r="N38" s="43"/>
      <c r="O38" s="13"/>
      <c r="P38" s="65"/>
      <c r="Q38" s="65"/>
      <c r="R38" s="65"/>
      <c r="S38" s="65"/>
    </row>
    <row r="39" spans="1:19" ht="51">
      <c r="A39" s="43"/>
      <c r="B39" s="56">
        <v>6</v>
      </c>
      <c r="C39" s="11"/>
      <c r="D39" s="48" t="s">
        <v>143</v>
      </c>
      <c r="E39" s="67" t="s">
        <v>144</v>
      </c>
      <c r="F39" s="43"/>
      <c r="G39" s="17"/>
      <c r="H39" s="17"/>
      <c r="I39" s="44"/>
      <c r="J39" s="55"/>
      <c r="K39" s="43"/>
      <c r="L39" s="43"/>
      <c r="M39" s="43"/>
      <c r="N39" s="43"/>
      <c r="O39" s="13"/>
      <c r="P39" s="65"/>
      <c r="Q39" s="65"/>
      <c r="R39" s="65"/>
      <c r="S39" s="65"/>
    </row>
    <row r="40" spans="1:19" ht="51">
      <c r="A40" s="43"/>
      <c r="B40" s="56">
        <v>7</v>
      </c>
      <c r="C40" s="11"/>
      <c r="D40" s="48" t="s">
        <v>145</v>
      </c>
      <c r="E40" s="68" t="s">
        <v>27</v>
      </c>
      <c r="F40" s="43"/>
      <c r="G40" s="17"/>
      <c r="H40" s="17"/>
      <c r="I40" s="44"/>
      <c r="J40" s="55"/>
      <c r="K40" s="43"/>
      <c r="L40" s="43"/>
      <c r="M40" s="43"/>
      <c r="N40" s="43"/>
      <c r="O40" s="13"/>
      <c r="P40" s="65"/>
      <c r="Q40" s="65"/>
      <c r="R40" s="65"/>
      <c r="S40" s="65"/>
    </row>
    <row r="41" spans="1:19" ht="51">
      <c r="A41" s="43"/>
      <c r="B41" s="56">
        <v>8</v>
      </c>
      <c r="C41" s="11"/>
      <c r="D41" s="68" t="s">
        <v>146</v>
      </c>
      <c r="E41" s="68" t="s">
        <v>27</v>
      </c>
      <c r="F41" s="43"/>
      <c r="G41" s="17"/>
      <c r="H41" s="17"/>
      <c r="I41" s="44"/>
      <c r="J41" s="55"/>
      <c r="K41" s="43"/>
      <c r="L41" s="43"/>
      <c r="M41" s="43"/>
      <c r="N41" s="43"/>
      <c r="O41" s="13"/>
      <c r="P41" s="69"/>
      <c r="Q41" s="69"/>
      <c r="R41" s="69"/>
      <c r="S41" s="65"/>
    </row>
    <row r="42" spans="1:19" ht="267.75">
      <c r="A42" s="43">
        <v>201</v>
      </c>
      <c r="B42" s="56"/>
      <c r="C42" s="11" t="s">
        <v>51</v>
      </c>
      <c r="D42" s="54" t="s">
        <v>147</v>
      </c>
      <c r="E42" s="58" t="s">
        <v>148</v>
      </c>
      <c r="F42" s="43"/>
      <c r="G42" s="44"/>
      <c r="H42" s="44" t="s">
        <v>52</v>
      </c>
      <c r="I42" s="44" t="s">
        <v>52</v>
      </c>
      <c r="J42" s="55" t="s">
        <v>52</v>
      </c>
      <c r="K42" s="45" t="s">
        <v>52</v>
      </c>
      <c r="L42" s="45" t="s">
        <v>52</v>
      </c>
      <c r="M42" s="43" t="s">
        <v>52</v>
      </c>
      <c r="N42" s="45" t="s">
        <v>52</v>
      </c>
      <c r="O42" s="13" t="s">
        <v>52</v>
      </c>
      <c r="P42" s="56" t="s">
        <v>52</v>
      </c>
      <c r="Q42" s="46" t="s">
        <v>165</v>
      </c>
      <c r="R42" s="46" t="s">
        <v>165</v>
      </c>
      <c r="S42" s="70"/>
    </row>
    <row r="43" spans="1:19" ht="25.5">
      <c r="A43" s="43"/>
      <c r="B43" s="56" t="s">
        <v>149</v>
      </c>
      <c r="C43" s="11" t="s">
        <v>51</v>
      </c>
      <c r="D43" s="48" t="s">
        <v>150</v>
      </c>
      <c r="E43" s="60"/>
      <c r="F43" s="43" t="s">
        <v>166</v>
      </c>
      <c r="G43" s="44"/>
      <c r="H43" s="44"/>
      <c r="I43" s="44" t="s">
        <v>151</v>
      </c>
      <c r="J43" s="55">
        <v>18</v>
      </c>
      <c r="K43" s="43"/>
      <c r="L43" s="43"/>
      <c r="M43" s="43"/>
      <c r="N43" s="43"/>
      <c r="O43" s="13"/>
      <c r="P43" s="66"/>
      <c r="Q43" s="66"/>
      <c r="R43" s="66"/>
      <c r="S43" s="65"/>
    </row>
    <row r="44" spans="1:19" ht="25.5">
      <c r="A44" s="43"/>
      <c r="B44" s="56" t="s">
        <v>152</v>
      </c>
      <c r="C44" s="11" t="s">
        <v>51</v>
      </c>
      <c r="D44" s="48" t="s">
        <v>153</v>
      </c>
      <c r="E44" s="60"/>
      <c r="F44" s="43" t="s">
        <v>167</v>
      </c>
      <c r="G44" s="44"/>
      <c r="H44" s="44"/>
      <c r="I44" s="44" t="s">
        <v>154</v>
      </c>
      <c r="J44" s="55">
        <v>20</v>
      </c>
      <c r="K44" s="43"/>
      <c r="L44" s="43"/>
      <c r="M44" s="43"/>
      <c r="N44" s="43"/>
      <c r="O44" s="13"/>
      <c r="P44" s="65"/>
      <c r="Q44" s="65"/>
      <c r="R44" s="65"/>
      <c r="S44" s="65"/>
    </row>
    <row r="45" spans="1:19" ht="25.5">
      <c r="A45" s="43"/>
      <c r="B45" s="56" t="s">
        <v>155</v>
      </c>
      <c r="C45" s="11" t="s">
        <v>51</v>
      </c>
      <c r="D45" s="48" t="s">
        <v>156</v>
      </c>
      <c r="E45" s="60"/>
      <c r="F45" s="43"/>
      <c r="G45" s="44"/>
      <c r="H45" s="44"/>
      <c r="I45" s="44" t="s">
        <v>151</v>
      </c>
      <c r="J45" s="55">
        <v>66</v>
      </c>
      <c r="K45" s="43"/>
      <c r="L45" s="43"/>
      <c r="M45" s="43"/>
      <c r="N45" s="43"/>
      <c r="O45" s="13"/>
      <c r="P45" s="65"/>
      <c r="Q45" s="65"/>
      <c r="R45" s="65"/>
      <c r="S45" s="65"/>
    </row>
    <row r="46" spans="1:19" ht="51">
      <c r="A46" s="43"/>
      <c r="B46" s="56" t="s">
        <v>157</v>
      </c>
      <c r="C46" s="56" t="s">
        <v>158</v>
      </c>
      <c r="D46" s="48" t="s">
        <v>159</v>
      </c>
      <c r="E46" s="60"/>
      <c r="F46" s="43" t="s">
        <v>168</v>
      </c>
      <c r="G46" s="44"/>
      <c r="H46" s="44"/>
      <c r="I46" s="44" t="s">
        <v>53</v>
      </c>
      <c r="J46" s="55">
        <v>40</v>
      </c>
      <c r="K46" s="43"/>
      <c r="L46" s="43"/>
      <c r="M46" s="43"/>
      <c r="N46" s="43"/>
      <c r="O46" s="13"/>
      <c r="P46" s="65"/>
      <c r="Q46" s="65"/>
      <c r="R46" s="65"/>
      <c r="S46" s="65"/>
    </row>
    <row r="47" spans="1:19" ht="38.25">
      <c r="A47" s="43"/>
      <c r="B47" s="56" t="s">
        <v>160</v>
      </c>
      <c r="C47" s="56" t="s">
        <v>158</v>
      </c>
      <c r="D47" s="48" t="s">
        <v>161</v>
      </c>
      <c r="E47" s="60"/>
      <c r="F47" s="43" t="s">
        <v>169</v>
      </c>
      <c r="G47" s="44"/>
      <c r="H47" s="44"/>
      <c r="I47" s="44" t="s">
        <v>53</v>
      </c>
      <c r="J47" s="55">
        <v>3</v>
      </c>
      <c r="K47" s="43"/>
      <c r="L47" s="43"/>
      <c r="M47" s="43"/>
      <c r="N47" s="43"/>
      <c r="O47" s="13"/>
      <c r="P47" s="69"/>
      <c r="Q47" s="69"/>
      <c r="R47" s="69"/>
      <c r="S47" s="6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1-140</vt:lpstr>
      <vt:lpstr>49</vt:lpstr>
      <vt:lpstr>Krešėjimo</vt:lpstr>
      <vt:lpstr>Lapas2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Angelė</cp:lastModifiedBy>
  <cp:revision>2</cp:revision>
  <cp:lastPrinted>2019-04-24T11:29:56Z</cp:lastPrinted>
  <dcterms:created xsi:type="dcterms:W3CDTF">2010-02-02T17:05:05Z</dcterms:created>
  <dcterms:modified xsi:type="dcterms:W3CDTF">2019-06-26T10:45:32Z</dcterms:modified>
</cp:coreProperties>
</file>